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,7" sheetId="6" r:id="rId6"/>
    <sheet name="8 " sheetId="7" r:id="rId7"/>
    <sheet name="9" sheetId="8" r:id="rId8"/>
    <sheet name="10" sheetId="9" r:id="rId9"/>
    <sheet name="11" sheetId="10" r:id="rId10"/>
    <sheet name="12" sheetId="11" r:id="rId11"/>
    <sheet name="13.14" sheetId="12" r:id="rId12"/>
    <sheet name="15" sheetId="13" r:id="rId13"/>
    <sheet name="16.17" sheetId="14" r:id="rId14"/>
    <sheet name="18.19" sheetId="15" r:id="rId15"/>
  </sheets>
  <externalReferences>
    <externalReference r:id="rId18"/>
  </externalReferences>
  <definedNames>
    <definedName name="_xlnm._FilterDatabase" localSheetId="8" hidden="1">'10'!$A$6:$L$247</definedName>
  </definedNames>
  <calcPr fullCalcOnLoad="1" fullPrecision="0"/>
</workbook>
</file>

<file path=xl/sharedStrings.xml><?xml version="1.0" encoding="utf-8"?>
<sst xmlns="http://schemas.openxmlformats.org/spreadsheetml/2006/main" count="2382" uniqueCount="775">
  <si>
    <t>2 02 02999 10 0000 151</t>
  </si>
  <si>
    <t>Прочие субсидии бюджетам поселений</t>
  </si>
  <si>
    <t xml:space="preserve">                                               Пермское УФАС России</t>
  </si>
  <si>
    <t>1 16 33050 10 0000 140</t>
  </si>
  <si>
    <t>Денежные взыскания (штрафы) за нарушение бюджетного законодательства Российской Федерации о размещении заказов на поставки товаров, выполнение работ, оказание услуг для нужд поселений</t>
  </si>
  <si>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</si>
  <si>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</si>
  <si>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</si>
  <si>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</si>
  <si>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</si>
  <si>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</si>
  <si>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</si>
  <si>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</si>
  <si>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</si>
  <si>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0501</t>
  </si>
  <si>
    <t>Жилищное хозяйство</t>
  </si>
  <si>
    <t>Наименование главного администратора доходов бюджета поселения</t>
  </si>
  <si>
    <t>Вед</t>
  </si>
  <si>
    <t>526</t>
  </si>
  <si>
    <t>Администрация Фроловского сельского поселения</t>
  </si>
  <si>
    <t>Получение бюджетом Фроловского сельского поселения кредитов, полученных из бюджета Пермского муниципального района</t>
  </si>
  <si>
    <t>Погашение бюджетом Фроловского сельского поселения кредитов, полученного из бюджета Пермского муниципального района</t>
  </si>
  <si>
    <t>Увеличение прочих остатков денежных средств бюджета Фроловского сельского поселения</t>
  </si>
  <si>
    <t>Уменьшение прочих остатков денежных средств бюджета Фроловского сельского поселения</t>
  </si>
  <si>
    <t>Наименование главных администраторов источников внутреннего финансирования дефицита бюджета поселения</t>
  </si>
  <si>
    <t>Перечень главных администраторов доходов бюджета Фроловского сельского поселения</t>
  </si>
  <si>
    <t>1 14 02052 10 0000 410</t>
  </si>
  <si>
    <t>1 14 02053 10 0000 410</t>
  </si>
  <si>
    <t>1 14 02052 10 0000 440</t>
  </si>
  <si>
    <t>1 14 02053 10 0000 440</t>
  </si>
  <si>
    <t>161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</si>
  <si>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</si>
  <si>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</si>
  <si>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 учреждений)  </t>
  </si>
  <si>
    <t>Исполнение обязательств в соответствии с договорами о предоставлении муниципальных гарантий</t>
  </si>
  <si>
    <t xml:space="preserve"> </t>
  </si>
  <si>
    <t>Перечень внутренних заимствований</t>
  </si>
  <si>
    <t>1.1.</t>
  </si>
  <si>
    <t>1.2.</t>
  </si>
  <si>
    <t>погашение основной суммы задолженности</t>
  </si>
  <si>
    <t xml:space="preserve">Итого </t>
  </si>
  <si>
    <t>№</t>
  </si>
  <si>
    <t>Наименование</t>
  </si>
  <si>
    <t>Проведение открытого конкурса по отбору управляющих организаций</t>
  </si>
  <si>
    <t xml:space="preserve">Выполнение передаваемых полномочий поселений на обеспечение обслуживания получателей средств бюджетов поселений </t>
  </si>
  <si>
    <t>1001</t>
  </si>
  <si>
    <t>Пенсионное обеспечение</t>
  </si>
  <si>
    <t>задолженность на начало финансового года</t>
  </si>
  <si>
    <t>погашение основной суммы задолженности в финансовом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</si>
  <si>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</si>
  <si>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 (за исключение земельных участков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</si>
  <si>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</si>
  <si>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</si>
  <si>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2. </t>
  </si>
  <si>
    <t>Договоры о предоставлении муниципальных гарантий муниципальныым образованием Фроловское сельское поселение</t>
  </si>
  <si>
    <t>2.1.</t>
  </si>
  <si>
    <t>Предоставление муниципальных гарантий в соответствии с заключенными договорами</t>
  </si>
  <si>
    <t xml:space="preserve">2.2. </t>
  </si>
  <si>
    <t>1 13 02995 10 0000 130</t>
  </si>
  <si>
    <t>межбюд. поселения</t>
  </si>
  <si>
    <t>1</t>
  </si>
  <si>
    <t>Код бюджетной классификации Российской Федерации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</si>
  <si>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</si>
  <si>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</si>
  <si>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</si>
  <si>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</si>
  <si>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</si>
  <si>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1 16 25010 01 0000 140</t>
  </si>
  <si>
    <t>1 16 25030 01 0000 140</t>
  </si>
  <si>
    <t>1 16 25050 01 0000 140</t>
  </si>
  <si>
    <t>1 16 08000 01 0000 140</t>
  </si>
  <si>
    <t>Код админист-ратора</t>
  </si>
  <si>
    <t>Информирование населения через средства массовой информации</t>
  </si>
  <si>
    <t>0300</t>
  </si>
  <si>
    <t>Итого источников финансирования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</si>
  <si>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</si>
  <si>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</si>
  <si>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</si>
  <si>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</si>
  <si>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</si>
  <si>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1 08 07140 01 0000 110</t>
  </si>
  <si>
    <t>Сумма         тыс. руб.</t>
  </si>
  <si>
    <t>Доходы от продажи земельных участков, находящихся в государственной и муниципальной собственности собственности (за исключение земельных участков автономных учреждений)</t>
  </si>
  <si>
    <t>1000</t>
  </si>
  <si>
    <t>Социальная политика</t>
  </si>
  <si>
    <t>1003</t>
  </si>
  <si>
    <t>Код администратора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</si>
  <si>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</si>
  <si>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</si>
  <si>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</si>
  <si>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</si>
  <si>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</si>
  <si>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</si>
  <si>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</si>
  <si>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</si>
  <si>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</si>
  <si>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</si>
  <si>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</si>
  <si>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</si>
  <si>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</si>
  <si>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</si>
  <si>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</si>
  <si>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</si>
  <si>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</si>
  <si>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Сумма, тыс.руб.</t>
  </si>
  <si>
    <t>0700</t>
  </si>
  <si>
    <t>0400</t>
  </si>
  <si>
    <t>Национальная  экономика</t>
  </si>
  <si>
    <t>114 00000 00 0000 000</t>
  </si>
  <si>
    <t>2 00 00000 00 0000 000</t>
  </si>
  <si>
    <t>БЕЗВОЗМЕЗДНЫЕ  ПОСТУПЛЕНИЯ</t>
  </si>
  <si>
    <t>2 02 00000 00 0000 000</t>
  </si>
  <si>
    <t>Денежные взыскания (штрафы) и иные суммы, взыскиваемые с лиц, виновных в совершении преступлений и в возмещение ущерба имуществу, зачисляемые в  бюджеты муниципальных районов</t>
  </si>
  <si>
    <t xml:space="preserve">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</si>
  <si>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</si>
  <si>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</si>
  <si>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</si>
  <si>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 спиртосодержащей и табачной продукции </t>
  </si>
  <si>
    <t>№ п/п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</si>
  <si>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</si>
  <si>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</si>
  <si>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100</t>
  </si>
  <si>
    <t>200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</si>
  <si>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</si>
  <si>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</si>
  <si>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</si>
  <si>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</si>
  <si>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</si>
  <si>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>2 02 04005 05 0000 151</t>
  </si>
  <si>
    <t xml:space="preserve">1 08 00000 00 0000 000 </t>
  </si>
  <si>
    <t>ГОСУДАРСТВЕННАЯ ПОШЛИНА</t>
  </si>
  <si>
    <t>программы</t>
  </si>
  <si>
    <t>субвенция</t>
  </si>
  <si>
    <t>главного администратора доходов</t>
  </si>
  <si>
    <t xml:space="preserve">1 16  21050 05 0000 140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</si>
  <si>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</si>
  <si>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 xml:space="preserve"> 1 16 06000 01 0000 140        </t>
  </si>
  <si>
    <t xml:space="preserve">Межбюджетные трансферты, передаваемые бюджетам  муниципальных районов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</t>
  </si>
  <si>
    <t>Национальная безопасность и правоохранительная деятельность</t>
  </si>
  <si>
    <t>ДОХОДЫ ОТ ПРОДАЖИ МАТЕРИАЛЬНЫХ И НЕМАТЕРИАЛЬНЫХ  АКТИВОВ</t>
  </si>
  <si>
    <t>1 14 06000 00 0000 430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</si>
  <si>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</si>
  <si>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земельного законодательства</t>
  </si>
  <si>
    <t>1 16 25080 01 0000 140</t>
  </si>
  <si>
    <t xml:space="preserve">Денежные взыскания (штрафы) за нарушение водного  законодательства </t>
  </si>
  <si>
    <t>1.</t>
  </si>
  <si>
    <t>1 05 00000 00 0000 000</t>
  </si>
  <si>
    <t>0800</t>
  </si>
  <si>
    <t>0801</t>
  </si>
  <si>
    <t>Резервные фонды</t>
  </si>
  <si>
    <t>Другие общегосударственные вопросы</t>
  </si>
  <si>
    <t xml:space="preserve">Культура  и кинематография  </t>
  </si>
  <si>
    <t xml:space="preserve">1 17 05050 05 0000 180                     </t>
  </si>
  <si>
    <t>Прочие неналоговые доходы  бюджетов муниципальных районов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</si>
  <si>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</si>
  <si>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</si>
  <si>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</si>
  <si>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</si>
  <si>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</si>
  <si>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</si>
  <si>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</si>
  <si>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</si>
  <si>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</si>
  <si>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</si>
  <si>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</si>
  <si>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</si>
  <si>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Денежные взыскания (штрафы) за нарушение законодательства в области охраны окружающей среды</t>
  </si>
  <si>
    <t>1 11 05030 00 0000 120</t>
  </si>
  <si>
    <t>000</t>
  </si>
  <si>
    <t>1 17 01050 05 0000 180</t>
  </si>
  <si>
    <t>Невыясненные поступления, зачисляемые  в бюджеты муниципальных районов</t>
  </si>
  <si>
    <t>188</t>
  </si>
  <si>
    <t>0707</t>
  </si>
  <si>
    <t>1 16 25060 01 0000 140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</si>
  <si>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</si>
  <si>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</si>
  <si>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</si>
  <si>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стр-во</t>
  </si>
  <si>
    <t>ФСР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</si>
  <si>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</si>
  <si>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</si>
  <si>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</si>
  <si>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</si>
  <si>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</si>
  <si>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</si>
  <si>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</si>
  <si>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</si>
  <si>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</si>
  <si>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</si>
  <si>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</si>
  <si>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</si>
  <si>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</si>
  <si>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</si>
  <si>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</si>
  <si>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</si>
  <si>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</si>
  <si>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</si>
  <si>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</si>
  <si>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1 06 06013 10 0000 110</t>
  </si>
  <si>
    <t>земельный налог, взимаемый по ставкам, установленным в соответствии с  подпунктом 1 пункта 1 статьи 394 Налогового кодекса РФ и применяемый 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</si>
  <si>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</si>
  <si>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</si>
  <si>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</si>
  <si>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</si>
  <si>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</si>
  <si>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</si>
  <si>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</si>
  <si>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Дотации из регионального фонда финансовой поддержки поселений</t>
  </si>
  <si>
    <t>Дотации из районного фонда финансовой поддержки поселений</t>
  </si>
  <si>
    <t>2 02 01999 00 0000 151</t>
  </si>
  <si>
    <t>Прочие дотации</t>
  </si>
  <si>
    <t>2 02 01999 10 0000 151</t>
  </si>
  <si>
    <t>Прочие дотацими бюджетам поселений</t>
  </si>
  <si>
    <t>Субвенции бюджетам субъектов и муниципальных образований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</si>
  <si>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</si>
  <si>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</si>
  <si>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</si>
  <si>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01 05 02 01 10 0000 510</t>
  </si>
  <si>
    <t>01 05 02 01 10 0000 610</t>
  </si>
  <si>
    <t xml:space="preserve">Наименование главных администраторов источников  финансирования дефицита бюджета </t>
  </si>
  <si>
    <t>Код главного администратора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</si>
  <si>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 действий</t>
  </si>
  <si>
    <t xml:space="preserve">1 11 05035 10 0000 120 </t>
  </si>
  <si>
    <t>1 11 09045 10 0000 120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</si>
  <si>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</si>
  <si>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</si>
  <si>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</si>
  <si>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</si>
  <si>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>Транспортный налог</t>
  </si>
  <si>
    <t>1 06 04012 02 0000 110</t>
  </si>
  <si>
    <t>Транспортный налог с физических лиц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</si>
  <si>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</si>
  <si>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</si>
  <si>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</si>
  <si>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Прочии субсидии</t>
  </si>
  <si>
    <t>0409</t>
  </si>
  <si>
    <t>Дорожное хозяйство (дорожные фонды)</t>
  </si>
  <si>
    <t>1 06 04011  02 0000 110</t>
  </si>
  <si>
    <t>Транспортный налог с юридических лиц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</si>
  <si>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</si>
  <si>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</si>
  <si>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</si>
  <si>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 xml:space="preserve">Выполнение функций по проведению проверок деятельности управляющих организаций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</si>
  <si>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</si>
  <si>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</si>
  <si>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</si>
  <si>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</si>
  <si>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Выполнение функции по осуществлению мониторинга кредиторской задолженности за коммунальные услуги и топливно-энергетические ресурсы</t>
  </si>
  <si>
    <t>1 14 02000 00 0000 440</t>
  </si>
  <si>
    <t>Доходы от реализации имущества, находящегося вгосударственной и муниципальной собственности (за исключение имущества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</si>
  <si>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</si>
  <si>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</si>
  <si>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местным  бюджетам  на выполнение передаваемых полномочий  субъектов Российской Федерации</t>
  </si>
  <si>
    <t>01 03 01 00 10 0000 710</t>
  </si>
  <si>
    <t>01 03 01 00 10 0000 810</t>
  </si>
  <si>
    <t>№ 
п/п</t>
  </si>
  <si>
    <t>Наименование   расходов</t>
  </si>
  <si>
    <t xml:space="preserve">Сумма,
 тыс.рублей </t>
  </si>
  <si>
    <t>Содержание  автомобильных дорог и искусственных сооружений на них</t>
  </si>
  <si>
    <t>ВСЕГО</t>
  </si>
  <si>
    <t xml:space="preserve">План приватизации 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</si>
  <si>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</si>
  <si>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</si>
  <si>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</si>
  <si>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</si>
  <si>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</si>
  <si>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ИТОГО</t>
  </si>
  <si>
    <t>-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</si>
  <si>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</si>
  <si>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</si>
  <si>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</si>
  <si>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</si>
  <si>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1.1</t>
  </si>
  <si>
    <t>тыс.руб.</t>
  </si>
  <si>
    <t xml:space="preserve">                                                                                                 Приложение  5</t>
  </si>
  <si>
    <t>Приложение 7</t>
  </si>
  <si>
    <t xml:space="preserve"> Приложение 13</t>
  </si>
  <si>
    <t>Капитальный ремонт автомобильных дорог и искусственных сооружений на них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</si>
  <si>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</si>
  <si>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Приложение 1</t>
  </si>
  <si>
    <t xml:space="preserve">                                                                                                    Приложение 2</t>
  </si>
  <si>
    <t xml:space="preserve">                            Приложение  3</t>
  </si>
  <si>
    <t xml:space="preserve">                                                                                                 Приложение  4</t>
  </si>
  <si>
    <t>Приложение 6</t>
  </si>
  <si>
    <t xml:space="preserve">                                                                                                    Приложение 10</t>
  </si>
  <si>
    <t>Ремонт автомобильных дорог и искусственных сооружений на них</t>
  </si>
  <si>
    <t xml:space="preserve">1.2. </t>
  </si>
  <si>
    <t xml:space="preserve">1. </t>
  </si>
  <si>
    <t>Получение кредитов из бюджета Пермского муниципального района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</si>
  <si>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</si>
  <si>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</si>
  <si>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</si>
  <si>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</si>
  <si>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</si>
  <si>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</si>
  <si>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физических лиц</t>
  </si>
  <si>
    <t>1 06 06040 00 0000 110</t>
  </si>
  <si>
    <t>1 11 05026 00 0000 120</t>
  </si>
  <si>
    <t>1 11 05026 10 0000 120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</si>
  <si>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</si>
  <si>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</si>
  <si>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1 14 06033 10 0000 430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</si>
  <si>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</si>
  <si>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</si>
  <si>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субсидии на обеспечение деятельности Фонда молодежных инициатив Пермского муниципального района</t>
  </si>
  <si>
    <t>Расходы в рамках непрограммных направлений деятельности</t>
  </si>
  <si>
    <t xml:space="preserve">91 0 00 00000 </t>
  </si>
  <si>
    <t>Основное мероприятие «Социальное обеспечение работников бюджетной сферы»</t>
  </si>
  <si>
    <t>перераспр</t>
  </si>
  <si>
    <t>МБТ с/п</t>
  </si>
  <si>
    <t>ФБ и КБ</t>
  </si>
  <si>
    <t>МБ</t>
  </si>
  <si>
    <t>Сумма,тыс.руб.</t>
  </si>
  <si>
    <t>ВР</t>
  </si>
  <si>
    <t>ЦСР</t>
  </si>
  <si>
    <t xml:space="preserve">                                                               Приложение 8</t>
  </si>
  <si>
    <t>32 0 00 00000</t>
  </si>
  <si>
    <t xml:space="preserve">32 0 05 00000 </t>
  </si>
  <si>
    <t xml:space="preserve">35 0 00 00000 </t>
  </si>
  <si>
    <t xml:space="preserve">35 0 01 00000 </t>
  </si>
  <si>
    <t>Основное мероприятие «Оказание поддержки в обеспечении жильем молодых семей»</t>
  </si>
  <si>
    <t>36 0 00 00000</t>
  </si>
  <si>
    <t>Содержание органов местного самоуправления сельского поселения</t>
  </si>
  <si>
    <t>Основное мероприятие "Управление земельными ресурсами сельского поселения"</t>
  </si>
  <si>
    <t>Проведение землеустроительных работ</t>
  </si>
  <si>
    <t>Проведение кадастровых работ</t>
  </si>
  <si>
    <t>36 0 03 00000</t>
  </si>
  <si>
    <t>36 0 03 4М010</t>
  </si>
  <si>
    <t>36 0 03 4М020</t>
  </si>
  <si>
    <t>Основное мероприятие "Управление муниципальным имуществом сельского поселения"</t>
  </si>
  <si>
    <t xml:space="preserve">36 0 04 00000 </t>
  </si>
  <si>
    <t xml:space="preserve">Оценка рыночной стоимости права на заключение договора аренды муниципального имущества </t>
  </si>
  <si>
    <t>Содержание объектов имущества казны сельского поселения</t>
  </si>
  <si>
    <t>36 0 04 4М040</t>
  </si>
  <si>
    <t>36 0 04 4М060</t>
  </si>
  <si>
    <t>36 0 04 4М070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</si>
  <si>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</si>
  <si>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</si>
  <si>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Осуществление первичного воинского учета на территориях, где отсутствуют военные комиссариаты</t>
  </si>
  <si>
    <t>Основное мероприятие "Передача полномочий сельского поселения"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</si>
  <si>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</si>
  <si>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</si>
  <si>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36 0 05 00000</t>
  </si>
  <si>
    <t>36 0 05 4М080</t>
  </si>
  <si>
    <t>36 0 05 40030</t>
  </si>
  <si>
    <t>36 0 05 2П160</t>
  </si>
  <si>
    <t>36 0 05 51180</t>
  </si>
  <si>
    <t>36 0 06 00000</t>
  </si>
  <si>
    <t>36 0 06 47100</t>
  </si>
  <si>
    <t>36 0 06 47120</t>
  </si>
  <si>
    <t>36 0 06 47130</t>
  </si>
  <si>
    <t>36 0 06 47140</t>
  </si>
  <si>
    <t>36 0 06 47150</t>
  </si>
  <si>
    <t xml:space="preserve">37 0 00 00000 </t>
  </si>
  <si>
    <t xml:space="preserve">37 0 03 00000 </t>
  </si>
  <si>
    <t>Основное мероприятие "Первичные меры пожарной безопасности на территории сельского поселения"</t>
  </si>
  <si>
    <t>Обеспечение первичных мер пожарной безопасности</t>
  </si>
  <si>
    <t>37 0 03 4Б050</t>
  </si>
  <si>
    <t>37 0 06 00000</t>
  </si>
  <si>
    <t>37 0 06 47160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</si>
  <si>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</si>
  <si>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91 0 00 4Н040 </t>
  </si>
  <si>
    <t>91 0 00 4Н060</t>
  </si>
  <si>
    <t>91 0 00 4Н070</t>
  </si>
  <si>
    <t>91 0 00 4Н080</t>
  </si>
  <si>
    <t>Содержание автомобильных дорог и искуcственных сооружений на них</t>
  </si>
  <si>
    <t>Прочие мероприятия по благоустройству</t>
  </si>
  <si>
    <t xml:space="preserve">Уличное освещение </t>
  </si>
  <si>
    <t>Организация и содержание мест захоронения</t>
  </si>
  <si>
    <t>34 0 00 00000</t>
  </si>
  <si>
    <t>34 1 00 00000</t>
  </si>
  <si>
    <t>34 1 01 00000</t>
  </si>
  <si>
    <t>34 1 01 4Д010</t>
  </si>
  <si>
    <t>34 1 01 4Д020</t>
  </si>
  <si>
    <t>34 1 01 4Д030</t>
  </si>
  <si>
    <t>34 2 00 00000</t>
  </si>
  <si>
    <t>34 2 01 00000</t>
  </si>
  <si>
    <t>34 2 01 4Д 070</t>
  </si>
  <si>
    <t>34 2 01 4Д 080</t>
  </si>
  <si>
    <t>34 2 01 4Д 090</t>
  </si>
  <si>
    <t>34 2 01 4Д 100</t>
  </si>
  <si>
    <t>34 2 01 4Д 110</t>
  </si>
  <si>
    <t>Основное мероприятие "Благоустройство"</t>
  </si>
  <si>
    <t xml:space="preserve">Основное мероприятие "Приведение в нормативное состояние автомобильных дорог" </t>
  </si>
  <si>
    <t xml:space="preserve">Муниципальная программа «Улучшение жилищных условий граждан, проживающих во Фроловском сельском поселении Пермского муниципального района» на 2015-2020 годы
</t>
  </si>
  <si>
    <t>Подпрограмма «Оказание поддержки в обеспечении жильем молодых семей»</t>
  </si>
  <si>
    <t>91 0 00 47110</t>
  </si>
  <si>
    <t xml:space="preserve">91 0 00 4Б040  </t>
  </si>
  <si>
    <t>37 0 00 00000</t>
  </si>
  <si>
    <t>37  0 06 00000</t>
  </si>
  <si>
    <t>91 0 00 00000</t>
  </si>
  <si>
    <t>37 0 03 00000</t>
  </si>
  <si>
    <t xml:space="preserve">34 0 00 00000 </t>
  </si>
  <si>
    <t xml:space="preserve">Образование </t>
  </si>
  <si>
    <t xml:space="preserve">Культура  </t>
  </si>
  <si>
    <t>33 0 00 00000</t>
  </si>
  <si>
    <t>33 2 00 00000</t>
  </si>
  <si>
    <t xml:space="preserve">33 0 00 00000 </t>
  </si>
  <si>
    <t xml:space="preserve">Ремонт автомобильных дорог и искусственных сооружений </t>
  </si>
  <si>
    <t>Строительство автомобильных дорог к земельным участкам, предоставленным многодетным семьям на территории д.Большая Мось, д.Мартьяново Фроловского сельского поселения Пермского муниципального район</t>
  </si>
  <si>
    <t xml:space="preserve">                                                                                                    Приложение 11</t>
  </si>
  <si>
    <t>Культура и кинематография</t>
  </si>
  <si>
    <t xml:space="preserve">                                                               Приложение 9</t>
  </si>
  <si>
    <t>Предоставление социальных выплат молодым семьям на приобретение (строительство) жилья (в  рамках федеральной целевой программы "Жилище" на 2015-2020 годы)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</si>
  <si>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</si>
  <si>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</si>
  <si>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</si>
  <si>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</si>
  <si>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</si>
  <si>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</si>
  <si>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2008г.)</t>
  </si>
  <si>
    <t>Прочие неналоговые доходы  бюджетов сельских поселений</t>
  </si>
  <si>
    <t>Прочие дотацими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</si>
  <si>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</si>
  <si>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</si>
  <si>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</si>
  <si>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</si>
  <si>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иными организациями остатков субсидий прошлых лет</t>
  </si>
  <si>
    <t>Код классификации источников внутреннего финансирования бюджета</t>
  </si>
  <si>
    <t xml:space="preserve">01 03 01 00 10 0000 810 </t>
  </si>
  <si>
    <t xml:space="preserve">01 05 02 01 10 1000 510  </t>
  </si>
  <si>
    <t>01 05 02 01 10 1000 610</t>
  </si>
  <si>
    <t>1 06 04000 02 0000 110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</si>
  <si>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</si>
  <si>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</si>
  <si>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 автономных учреждений)</t>
  </si>
  <si>
    <t>Субвенции бюджетам сельских поселении на осуществление полномочии по первичному воинскому учету на территориях, где отсутствуют военные комиссариаты</t>
  </si>
  <si>
    <t>32 0 01 00000</t>
  </si>
  <si>
    <t>32 0 01 40050</t>
  </si>
  <si>
    <t>32 0 02 00000</t>
  </si>
  <si>
    <t>Основное мероприятие "Сохранение и развитие библиотечного дела"</t>
  </si>
  <si>
    <t>32 0 02 40050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</si>
  <si>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</si>
  <si>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</si>
  <si>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33 1 01 40110</t>
  </si>
  <si>
    <t>Проектирование, строительство (реконструкция)  объектов общественной инфраструктуры муниципального значения</t>
  </si>
  <si>
    <t xml:space="preserve">Подпрограмма  "Проведение капитального ремонта и ликвидации аварийного жилищного фонда, находящегося на территории сельского поселения"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</si>
  <si>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</si>
  <si>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Подпрограмма   "Обеспечение сохранности автомобильных дорог"</t>
  </si>
  <si>
    <t>Подпрограмма    "Благоустройство территории"</t>
  </si>
  <si>
    <t>Муниципальная программа сельского поселения "Совершенствование муниципального управления" на 2016-2020 годы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</si>
  <si>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</si>
  <si>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Муниципальная программа сельского поселения "Обеспечение безопасности населения и территории"  на 2016-2020 годы</t>
  </si>
  <si>
    <t>Организация и осуществление мероприятий по ГО и ЧС</t>
  </si>
  <si>
    <t>91 0 00 4Н090</t>
  </si>
  <si>
    <t>Выполнение функций заказчика по строительству объектов</t>
  </si>
  <si>
    <t>34 1 04 47200</t>
  </si>
  <si>
    <t>34 1 04 00000</t>
  </si>
  <si>
    <t xml:space="preserve">91 0 00 4Н090 </t>
  </si>
  <si>
    <t>Подпрограмма  "Обеспечение сохранности автомобильных дорог"</t>
  </si>
  <si>
    <t xml:space="preserve">Муниципальная программа сельского поселения "Развитие сферы культуры" на 2016-2020 годы 
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</si>
  <si>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</si>
  <si>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Основное мероприятие «Оказание социальной поддержки в обеспечении жильем молодых семей»</t>
  </si>
  <si>
    <t xml:space="preserve">Муниципальная программа сельского поселения "Развитие сферы культуры" на 2016-2020 годы 
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</si>
  <si>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</si>
  <si>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</si>
  <si>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</si>
  <si>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</si>
  <si>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 на выполнение передаваемых полномочий  субъектов Российской Федерации</t>
  </si>
  <si>
    <t>Основное мероприятие "Социальное обеспечение работников бюджетной сферы"</t>
  </si>
  <si>
    <t>Подпрограмма "Благоустройство территории"</t>
  </si>
  <si>
    <t>Резервный фонд администрации сельского поселения</t>
  </si>
  <si>
    <t>91 0 00 40060</t>
  </si>
  <si>
    <t>33 0 01 00000</t>
  </si>
  <si>
    <t>33 0 06 00000</t>
  </si>
  <si>
    <t>33 0 06 47200</t>
  </si>
  <si>
    <t xml:space="preserve">Основное мероприятие "Передача полномочий сельского поселения" </t>
  </si>
  <si>
    <t xml:space="preserve">Резервные фонды администрации сельского поселения </t>
  </si>
  <si>
    <t>в том числе:</t>
  </si>
  <si>
    <t>Приведение в нормативное состояние автомобильных дорог: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</si>
  <si>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</si>
  <si>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Акцизы по подакцизным товарам (продукции), производимым на территорий Российской Федерации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</si>
  <si>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</si>
  <si>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</si>
  <si>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мероприятие"Оказание социальной поддержки в обеспечении жильем молодых семей"</t>
  </si>
  <si>
    <t>Принятие решений о согласовании переустройства и перепланироваке жилых помещений</t>
  </si>
  <si>
    <t>Принятие решений о переводе жилого помещения в нежилое помещение и нежилого помещения в жилое помещение</t>
  </si>
  <si>
    <t>91 0 00 47230</t>
  </si>
  <si>
    <t>Принятие решений о согласовании переустройства и перепланировки жилых помещений</t>
  </si>
  <si>
    <t>91 0 00 47240</t>
  </si>
  <si>
    <t>33 0 01 L0180</t>
  </si>
  <si>
    <t>33 0 04 00000</t>
  </si>
  <si>
    <t xml:space="preserve">Основное мероприятие "Капитальный ремонт и модернизация жилищного фонда" </t>
  </si>
  <si>
    <t>33 0 04 4Ж100</t>
  </si>
  <si>
    <t>Капитальный ремонт многоквартирных домов</t>
  </si>
  <si>
    <t>33 0 04 09601</t>
  </si>
  <si>
    <t>Обеспечение мероприятий по капитальному ремонту многоквартирных домов</t>
  </si>
  <si>
    <t>Подпрограмма  "Благоустройство территории"</t>
  </si>
  <si>
    <t>Проектирование, строительство (реконструкция) объектов общественной инфраструктуры муниципального значения</t>
  </si>
  <si>
    <t>Основное мероприятие "Приведение в нормативное состояние учреждений культуры"</t>
  </si>
  <si>
    <t>32 0 06 00000</t>
  </si>
  <si>
    <t>Капитальный ремонт входной группы Фроловского СДК</t>
  </si>
  <si>
    <t>Приобретение Одежды сцены Фроловского СДК</t>
  </si>
  <si>
    <t>Капитальный ремонт фойе Фроловского СДК</t>
  </si>
  <si>
    <t>Капитальный ремонт сети электроосвещения Фроловского СДК</t>
  </si>
  <si>
    <t xml:space="preserve">Обеспечение мероприятий по капитальному ремонту многоквартирных домов </t>
  </si>
  <si>
    <t>Основное мероприятие "Капитальный ремон и модернизация жилищного фонда"</t>
  </si>
  <si>
    <t>32 0 06 0000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</si>
  <si>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</si>
  <si>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доходов бюджета поселения</t>
  </si>
  <si>
    <t>Доходы от реализации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основных средств по указанному имуществу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</si>
  <si>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</si>
  <si>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</si>
  <si>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113 00000 00 0000 000</t>
  </si>
  <si>
    <t>ДОХОДЫ ОТ ОКАЗАНИЯ ПЛАТНЫХ УСЛУГ (РАБОТ) И КОМПЕНСАЦИИ ЗАТРАТ ГОСУДАРСТВА</t>
  </si>
  <si>
    <t>113 02000 00 0000 130</t>
  </si>
  <si>
    <t>Доходы от компенсации затрат государства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</si>
  <si>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</si>
  <si>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34 1 01 ST080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</si>
  <si>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</t>
  </si>
  <si>
    <t>34 1 04 47270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</si>
  <si>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</si>
  <si>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91 0 00 47290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</si>
  <si>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семьям.</t>
  </si>
  <si>
    <t>34 1 01 SТ080</t>
  </si>
  <si>
    <t>0907</t>
  </si>
  <si>
    <t>Санитарно-эпидемиологическое благополучие</t>
  </si>
  <si>
    <t>0900</t>
  </si>
  <si>
    <t>Здравоохранение</t>
  </si>
  <si>
    <t>Осуществление мероприятий по профилактике терроризма и экстремизма, и защиты от ЧС</t>
  </si>
  <si>
    <t>Выполнение функций по проведению капитального ремонта и ремонта дорог, мостов</t>
  </si>
  <si>
    <t xml:space="preserve">33 0 06 47200 </t>
  </si>
  <si>
    <t>Распределительный газопровод к частным жилым домам в д.Замараево, д.Шувалята, д.Липаки, Фроловское сельское поселение</t>
  </si>
  <si>
    <t>6</t>
  </si>
  <si>
    <t>33 0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</si>
  <si>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</si>
  <si>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Доходы от реализации имущества, находящегося в опреативном управлений учреждений, находящихся в ведений органов управления сельских поселений (за исключением имущества муниципальных бюджетных и автономных учреждений) в части реализации  материальных запасов  по указанному имуществу</t>
  </si>
  <si>
    <t>1 11 05025 10 0000 120</t>
  </si>
  <si>
    <t>2 02 29999 10 0000 151</t>
  </si>
  <si>
    <t>Возврат прочих остатков субсидий, субвенции и иных межбюджетных трансфертов имеющих целевое назначение, прошлых лет из бюджетов сельских поселений</t>
  </si>
  <si>
    <t>Безвозмездные 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</si>
  <si>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 поселений</t>
  </si>
  <si>
    <t>2 02 29999 00 0000 151</t>
  </si>
  <si>
    <t>34 1 01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</si>
  <si>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</si>
  <si>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</si>
  <si>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</si>
  <si>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</si>
  <si>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</si>
  <si>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</si>
  <si>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</t>
  </si>
  <si>
    <t>Единый сельскохозяйственный налог</t>
  </si>
  <si>
    <t>1 05 03000 01 0000 110</t>
  </si>
  <si>
    <t xml:space="preserve"> Приложение 14</t>
  </si>
  <si>
    <t xml:space="preserve">                                                                                                            Приложение 15</t>
  </si>
  <si>
    <t xml:space="preserve">                                                                                                                               Приложение  17</t>
  </si>
  <si>
    <t>Приложение 16</t>
  </si>
  <si>
    <t>Приложение 18</t>
  </si>
  <si>
    <t xml:space="preserve">                                                                                                                               Приложение  19</t>
  </si>
  <si>
    <t xml:space="preserve">Наименование муниципальных программ </t>
  </si>
  <si>
    <t>Всего</t>
  </si>
  <si>
    <t xml:space="preserve">  Приложение 12</t>
  </si>
  <si>
    <t>91 0 00 4Н220</t>
  </si>
  <si>
    <t>700</t>
  </si>
  <si>
    <t>Исполнение обязательств по обслуживанию муниципального долга сельского поселения</t>
  </si>
  <si>
    <t>Обслуживание государственного (муниципального)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</si>
  <si>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</si>
  <si>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</si>
  <si>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межбюджетные трансферты</t>
  </si>
  <si>
    <t>Прочие межбюджетные трансферты, передаваемые бюджетам</t>
  </si>
  <si>
    <t>0107</t>
  </si>
  <si>
    <t>Проведение выборов в муниципальном образовании</t>
  </si>
  <si>
    <t>91 0 00 10150</t>
  </si>
  <si>
    <t>Организация отдыха детей в каникулярное время</t>
  </si>
  <si>
    <t>46 0 00 00000</t>
  </si>
  <si>
    <t>Муниципальная программа «Формирование современной городской среды»</t>
  </si>
  <si>
    <t>Обеспечение проведения выборов и референдумов</t>
  </si>
  <si>
    <t>Исполнение решений судов, вступивших в законную силу, оплата штрафных санкций надзорных органов, возложенных на юридическое лицо, оплата государственной пошлины</t>
  </si>
  <si>
    <t>33 0 02 00000</t>
  </si>
  <si>
    <t>Основное мероприятие «Содержание и ремонт объектов коммунально-инженерной инфраструктуры"</t>
  </si>
  <si>
    <t>Муниципальная программа "Формирование современной городской среды" на 2018-2022 годы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</si>
  <si>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</si>
  <si>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</si>
  <si>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540</t>
  </si>
  <si>
    <t>91 0 00 2У090</t>
  </si>
  <si>
    <t>33 0 01 47250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</si>
  <si>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</si>
  <si>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2У100</t>
  </si>
  <si>
    <t xml:space="preserve">32 0 05 2С180 </t>
  </si>
  <si>
    <t>36 0 05 2П040</t>
  </si>
  <si>
    <t>812</t>
  </si>
  <si>
    <t>Доходы, поступающие в порядке возмещения расходов, понесенных в связи с эксплуатацией имущества сельских поселений</t>
  </si>
  <si>
    <t>2021 год</t>
  </si>
  <si>
    <t xml:space="preserve">36 0 03 00000 </t>
  </si>
  <si>
    <t>91 0 00 4Н040</t>
  </si>
  <si>
    <t>1 13 02065 10 0000 130</t>
  </si>
  <si>
    <t>Доходы, поступающие в порядке возмещения расходов, понесенных в связи с эксплуатацией имущества</t>
  </si>
  <si>
    <t>Сумма 2021 год, тыс.руб.</t>
  </si>
  <si>
    <t>Содержание и техническое обслуживание газопроводов и газового оборудования, находящихся в муниципальной собственности</t>
  </si>
  <si>
    <t>33 0 02 4Ж030</t>
  </si>
  <si>
    <t>2 02 19999 10 0000 150</t>
  </si>
  <si>
    <t>2 02 20216 10 0000 150</t>
  </si>
  <si>
    <t>2 02 29999 10 0000 150</t>
  </si>
  <si>
    <t>2 02 30024 10 0000 150</t>
  </si>
  <si>
    <t>2 02 35118 10 0000 150</t>
  </si>
  <si>
    <t>2 02 39999 10 0000 150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</si>
  <si>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</si>
  <si>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</si>
  <si>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</si>
  <si>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</si>
  <si>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</si>
  <si>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</si>
  <si>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2 18 05030 10 0000 150</t>
  </si>
  <si>
    <t>2 18 60010 10 0000 150</t>
  </si>
  <si>
    <t>2 19 60010 10 0000 150</t>
  </si>
  <si>
    <t>2 02 10000 00 0000 150</t>
  </si>
  <si>
    <t>2 02 20000 00 0000 150</t>
  </si>
  <si>
    <t>2 02 20216 00 0000 150</t>
  </si>
  <si>
    <t>2 02 30000 00 0000 150</t>
  </si>
  <si>
    <t>2 02 30024 00 0000 150</t>
  </si>
  <si>
    <t>2 02 35118 00 0000 150</t>
  </si>
  <si>
    <t>2 02 40000 00 0000 150</t>
  </si>
  <si>
    <t>2 02 49999 00 0000 150</t>
  </si>
  <si>
    <t>35 0 01 L4970</t>
  </si>
  <si>
    <t xml:space="preserve">к решению Совета депутатов </t>
  </si>
  <si>
    <t>к решению Совета депутатов</t>
  </si>
  <si>
    <t xml:space="preserve">                                                                                  к решению Совета депутатов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</si>
  <si>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</si>
  <si>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34 1 01 SТ040</t>
  </si>
  <si>
    <t>0505</t>
  </si>
  <si>
    <t>Другие вопросы в области жилищно-коммунального хозяйства</t>
  </si>
  <si>
    <t>Подпрограмма "Обеспечение сохранности автомобильных дорог"</t>
  </si>
  <si>
    <t>Муниципальная программа сельского поселения "Развитие дорожного хозяйства и благоустройство сельского поселения" на 2016-2020 годы</t>
  </si>
  <si>
    <t>Муниципальная программа "Расселение аварийного жилищного фонда"</t>
  </si>
  <si>
    <t>Основное мероприятие "Мероприятия по расселению аварийного жилищного фонда"</t>
  </si>
  <si>
    <t>Мероприятия по расселению жилищного фонда на территории Пермского края, признанного аварийным после 01 января 2012 г.</t>
  </si>
  <si>
    <t>400</t>
  </si>
  <si>
    <t>Капитальные вложения в объекты государственной (муниципальной) собственности</t>
  </si>
  <si>
    <t>Выполнение части полномочий по осуществлению внутреннего муниципального финансового контроля</t>
  </si>
  <si>
    <t>91 0 00 47170</t>
  </si>
  <si>
    <t>49 0 00 00000</t>
  </si>
  <si>
    <t>49 0 01 00000</t>
  </si>
  <si>
    <t>49 0 01 SЖ160</t>
  </si>
  <si>
    <t xml:space="preserve">Выполнение передаваемых полномочий поселений на осуществление функций организации и ведения бухгалтерского (бюджетного), статистического, налогового учета, отчетности и планирования. </t>
  </si>
  <si>
    <t>Основное мероприятие "Обеспечение эффективной защиты населения и территории сельского поселения от чрезвычайных ситуаций мирного и военного времени, других опасностей и происшествий, угрожающих их жизни, здоровью и имуществу, гражданская оборона"</t>
  </si>
  <si>
    <t>Создание резервов материальных ресурсов для ликвидации чрезвычайных ситуаций природного и техногенного характера на территории сельского поселения и запасов в целях гражданской обороны</t>
  </si>
  <si>
    <t>Муниципальная программа "Расселение аварийного жилищного фонда" на 2019 год</t>
  </si>
  <si>
    <t>37 0 01 4Б020</t>
  </si>
  <si>
    <t>37 0 01 00000</t>
  </si>
  <si>
    <t>1 17 01050 10 0000 180</t>
  </si>
  <si>
    <t>1 17 02020 10 0000 180</t>
  </si>
  <si>
    <t xml:space="preserve">1 17 05050 10 0000 180                  </t>
  </si>
  <si>
    <t>Доходы бюджетов сельских поселений от возврата бюджетными учреждениями остатков субсидий прошлых лет</t>
  </si>
  <si>
    <t>Субсидия бюджетам сельских поселений на поддержку отрасли культуры</t>
  </si>
  <si>
    <t>2 02 25519 10 0000 150</t>
  </si>
  <si>
    <t xml:space="preserve">218 05010 10 0000 150 </t>
  </si>
  <si>
    <t>37 0 03 4Б020</t>
  </si>
  <si>
    <t>Подготовка документов по согласованию переустройства и перепланировки жилых помещений</t>
  </si>
  <si>
    <t>Подготовка документов по переводу жилых помещений в нежилые помещения и нежилых помещений в жилые помещения</t>
  </si>
  <si>
    <t>91 0 00 47180</t>
  </si>
  <si>
    <t>1 08 04020 01 1000 110</t>
  </si>
  <si>
    <t>1 11 05025 10 1000 120</t>
  </si>
  <si>
    <t>1 11 05035 10 1000 120</t>
  </si>
  <si>
    <t>111 09045 10 1000 120</t>
  </si>
  <si>
    <t xml:space="preserve">                             к решению Совета депутатов  </t>
  </si>
  <si>
    <t xml:space="preserve">                                           к решению Совета депутатов </t>
  </si>
  <si>
    <t xml:space="preserve">                                                                               к решению Совета депутатов </t>
  </si>
  <si>
    <t xml:space="preserve">                                                                                 к решению Совета депутатов </t>
  </si>
  <si>
    <t xml:space="preserve">                                                                  к решению Совета депутатов </t>
  </si>
  <si>
    <t xml:space="preserve">                                                            к решению Совета депутатов </t>
  </si>
  <si>
    <t xml:space="preserve">     к решению Совета депутатов </t>
  </si>
  <si>
    <t xml:space="preserve">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</si>
  <si>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к решению Совета депутатов </t>
  </si>
  <si>
    <t>2022 год</t>
  </si>
  <si>
    <t>34 1 04 ST040</t>
  </si>
  <si>
    <t>91 0 00 SP210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</si>
  <si>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</si>
  <si>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Распределение средств дорожного фонда Фроловского сельского поселения   на 2021-2022 годы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</si>
  <si>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</si>
  <si>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</si>
  <si>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</si>
  <si>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</si>
  <si>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1 16 10100 10 0000 140</t>
  </si>
  <si>
    <t>Субсидии бюджетам сельских поселений на реализацию программ формирования современной городской среды</t>
  </si>
  <si>
    <t>202 25555 10 0000 150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</si>
  <si>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</si>
  <si>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</si>
  <si>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</si>
  <si>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</si>
  <si>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</si>
  <si>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</si>
  <si>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</si>
  <si>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</si>
  <si>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Реализация программ формирования современной городской среды</t>
  </si>
  <si>
    <t>Основное мероприятие «Федеральный проект «Формирование комфортной городской среды»</t>
  </si>
  <si>
    <t>46 0 F2 00000</t>
  </si>
  <si>
    <t>46 0 F2 55550</t>
  </si>
  <si>
    <t>Выполнение функций по организации благоустройства территории поселения в рамках реализации федерального проекта "Формирование комфортной городской среды"</t>
  </si>
  <si>
    <t>46 0 03 00000</t>
  </si>
  <si>
    <t>46 0 03 47340</t>
  </si>
  <si>
    <t>1.2</t>
  </si>
  <si>
    <t>Пречень главных администраторов источников финансирования дефицита бюджета Фроловского сельского поселения</t>
  </si>
  <si>
    <t>2022 год сумма         тыс. руб.</t>
  </si>
  <si>
    <t>2022 Сумма, тыс.руб.</t>
  </si>
  <si>
    <t>2022 год сумма тыс.руб.</t>
  </si>
  <si>
    <t>Сумма 2022 год, тыс.руб.</t>
  </si>
  <si>
    <t>Выполнение функций по реализации части мероприятий по переселению граждан из аварийного жилищного фонда</t>
  </si>
  <si>
    <t>91 0 00 47330</t>
  </si>
  <si>
    <t>Субсидии на обеспечение жильем молодых семей в размере 30-35% средней (расчетной) стоимости жилья</t>
  </si>
  <si>
    <t>2 02 16001 10 0000 150</t>
  </si>
  <si>
    <r>
      <t xml:space="preserve">Дотации бюджетам сельских поселений на выравнивание бюджетной обеспеченности </t>
    </r>
    <r>
      <rPr>
        <sz val="10"/>
        <rFont val="Times New Roman"/>
        <family val="1"/>
      </rPr>
      <t>из бюджетов муниципальных районов</t>
    </r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</si>
  <si>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</si>
  <si>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</si>
  <si>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</si>
  <si>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муниципального имущества  Фроловского сельского поселения                                                                                            на 2021 и плановый период 2022-2023 годы</t>
  </si>
  <si>
    <t>2023 год</t>
  </si>
  <si>
    <t>34 2 01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</si>
  <si>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</si>
  <si>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Доходы бюджета Фроловского сельского поселения на 2021 год</t>
  </si>
  <si>
    <t>Доходы бюджета Фроловского сельского поселения на 2022 - 2023 годы</t>
  </si>
  <si>
    <t>2023 год сумма         тыс. руб.</t>
  </si>
  <si>
    <t>Источники финансирования дефицита бюджета Фроловского сельского поселения на 2021 год</t>
  </si>
  <si>
    <t>Источники финансирования дефицита бюджета Фроловского сельского поселения на 2022-2023 годы</t>
  </si>
  <si>
    <t>2022г.                  Сумма, тыс.руб.</t>
  </si>
  <si>
    <t>2023 г.                  Сумма, тыс.руб.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</si>
  <si>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</si>
  <si>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2022-2023  годы</t>
  </si>
  <si>
    <t>2022 г.          Сумма                   тыс. руб.</t>
  </si>
  <si>
    <t>2023 г.          Сумма                   тыс. руб.</t>
  </si>
  <si>
    <t>Ведомственная структура расходов бюджета на 2021 год</t>
  </si>
  <si>
    <t>Ведомственная структура расходов на 2022-2023 год</t>
  </si>
  <si>
    <t>2023 Сумма, тыс.руб.</t>
  </si>
  <si>
    <t xml:space="preserve">Перечень и объемы  финансирования муниципальных программ Фроловского сельского поселения на 2021 год и период 2022-2023 годов                                                                                                                                                                                    </t>
  </si>
  <si>
    <t>Сумма 2023 год, тыс.руб.</t>
  </si>
  <si>
    <t>Распределение средств дорожного фонда Фроловского сельского поселения на 2021 год</t>
  </si>
  <si>
    <t>2023 год сумма тыс.руб.</t>
  </si>
  <si>
    <t>Иные межбюджетные трансферты передаваемые из бюджета Фроловского сельского поселения в бюджет района на 2021 годи плановый период 2022 и 2023 годы</t>
  </si>
  <si>
    <t>по состоянию на 01.01.2023г.,              тыс. руб.</t>
  </si>
  <si>
    <t>по состоянию на 01.01.2024г.,             тыс. руб.</t>
  </si>
  <si>
    <t>по состоянию на 01.01.2022 г.,  тыс. руб.</t>
  </si>
  <si>
    <t>Молодежная политика и оздоровление детей</t>
  </si>
  <si>
    <t>от 26.11.2020 № 155</t>
  </si>
  <si>
    <t xml:space="preserve">Муниципальная программа сельского поселения "Развитие сферы культуры" 
</t>
  </si>
  <si>
    <t xml:space="preserve">Муниципальная программа сельского поселения "Обеспечение качественным жильем и услугами жилищно-коммунального хозяйства населения" </t>
  </si>
  <si>
    <t xml:space="preserve">Муниципальная программа сельского поселения "Развитие  дорожного хозяйства и благоустройство сельского поселения" </t>
  </si>
  <si>
    <t xml:space="preserve">Муниципальная программа сельского поселения "Улучшение жилищных условий граждан"
</t>
  </si>
  <si>
    <t xml:space="preserve">Муниципальная программа сельского поселения "Совершенствование муниципального управления" </t>
  </si>
  <si>
    <t xml:space="preserve">Муниципальная программа сельского поселения "Обеспечение безопасности населения и территории"  </t>
  </si>
  <si>
    <t xml:space="preserve">Муниципальная программа сельского поселения "Развитие сферы культуры"
</t>
  </si>
  <si>
    <t xml:space="preserve">Муниципальная программа сельского поселения "Обеспечение безопасности населения и территории" </t>
  </si>
  <si>
    <t xml:space="preserve">Муниципальная программа сельского поселения "Развитие сферы культуры" </t>
  </si>
  <si>
    <t xml:space="preserve">Муниципальная программа сельского поселения "Улучшение жилищных условий граждан" </t>
  </si>
  <si>
    <t>Муниципальная программа сельского поселения "Обеспечение безопасности населения и территории"</t>
  </si>
  <si>
    <t xml:space="preserve">Муниципальная программа сельского поселения "Развитие сферы культуры" 
</t>
  </si>
  <si>
    <t xml:space="preserve">Муниципальная программа "Развитие сферы культуры Фроловского сельского поселения" </t>
  </si>
  <si>
    <t xml:space="preserve">Муниципальная программа "Обеспечение качественным жильем и услугами жилищно-коммунального хозяйства населения Фроловского сельского поселения" </t>
  </si>
  <si>
    <t xml:space="preserve">Муниципальная программа "Развитие  дорожного хозяйства и благоустройство Фроловского сельского поселения" </t>
  </si>
  <si>
    <t xml:space="preserve">Муниципальная программа "Улучшение жилищных условий граждан Фроловского сельского поселения" </t>
  </si>
  <si>
    <t xml:space="preserve">Муниципальная программа "Совершенствование муниципального управления Фроловского сельского поселения" </t>
  </si>
  <si>
    <t xml:space="preserve">Муниципальная программа "Обеспечение безопасности населения и территории Фроловского сельского поселения"  </t>
  </si>
  <si>
    <t xml:space="preserve"> 2021 год</t>
  </si>
  <si>
    <t>Программа муниципальных гарантий Фроловского сельского поселения на 2021 годы</t>
  </si>
  <si>
    <t>Программа муниципальных гарантий Фроловского сельского поселения  на 2022 - 2023 годы</t>
  </si>
  <si>
    <t>Муниципальные гарантии</t>
  </si>
  <si>
    <t>Муниицпальные гарантии</t>
  </si>
  <si>
    <t>Программа муниципальных внутренних заимствований Фроловского сельского поселения на 2022 - 2023 годы</t>
  </si>
  <si>
    <t>Программа муниципальных внутренних заимствований Фроловского сельского поселения на 2021 годы</t>
  </si>
  <si>
    <t>5</t>
  </si>
  <si>
    <t>Субсидии бюджетам сельских поселений из местных бюджетов</t>
  </si>
  <si>
    <t>2 02 29 900 10 0000 150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</si>
  <si>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</si>
  <si>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</si>
  <si>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</si>
  <si>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</si>
  <si>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1 03 02 230 01 0000 110</t>
  </si>
  <si>
    <t>1 03 02 240 01 0000 110</t>
  </si>
  <si>
    <t>1 03 02 260 01 0000 110</t>
  </si>
  <si>
    <t>1 03 02 250 01 0000 110</t>
  </si>
  <si>
    <t>113 02060 00 0000 130</t>
  </si>
  <si>
    <t>Сельское хозяйство и рыболовство</t>
  </si>
  <si>
    <t>0405</t>
  </si>
  <si>
    <t>0309</t>
  </si>
  <si>
    <t>Гражданская оборона</t>
  </si>
  <si>
    <t>91 0 00 10210</t>
  </si>
  <si>
    <t>Выполнение функций по организации отдыха детей в каникулярное время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</si>
</sst>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р_.;\-#,##0.0_р_."/>
    <numFmt numFmtId="199" formatCode="000"/>
    <numFmt numFmtId="200" formatCode="_-* #,##0.0_р_._-;\-* #,##0.0_р_._-;_-* &quot;-&quot;??_р_._-;_-@_-"/>
    <numFmt numFmtId="201" formatCode="0.0000"/>
    <numFmt numFmtId="202" formatCode="_-* #,##0.000_р_._-;\-* #,##0.000_р_._-;_-* &quot;-&quot;???_р_._-;_-@_-"/>
    <numFmt numFmtId="203" formatCode="?"/>
    <numFmt numFmtId="204" formatCode="#,##0.0_р_."/>
    <numFmt numFmtId="205" formatCode="#,##0.000_р_."/>
    <numFmt numFmtId="206" formatCode="#,##0.00_ ;\-#,##0.00\ "/>
    <numFmt numFmtId="207" formatCode="_(* #,##0.000_);_(* \(#,##0.000\);_(* &quot;-&quot;??_);_(@_)"/>
    <numFmt numFmtId="208" formatCode="_-* #,##0.0_р_._-;\-* #,##0.0_р_._-;_-* &quot;-&quot;_р_._-;_-@_-"/>
    <numFmt numFmtId="209" formatCode="#,##0.0_ ;\-#,##0.0\ "/>
    <numFmt numFmtId="210" formatCode="#,##0.000"/>
    <numFmt numFmtId="211" formatCode="#,##0.00_р_."/>
    <numFmt numFmtId="212" formatCode="_(* #,##0_);_(* \(#,##0\);_(* &quot;-&quot;??_);_(@_)"/>
    <numFmt numFmtId="213" formatCode="_-* #,##0.0_р_._-;\-* #,##0.0_р_._-;_-* &quot;-&quot;???_р_._-;_-@_-"/>
    <numFmt numFmtId="214" formatCode="[$-FC19]d\ mmmm\ yyyy\ &quot;г.&quot;"/>
  </numFmts>
  <fonts count="6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15" fillId="0" borderId="1" applyNumberFormat="0" applyProtection="0">
      <alignment horizontal="right"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15" fillId="3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49" fontId="1" fillId="34" borderId="0" xfId="0" applyNumberFormat="1" applyFont="1" applyFill="1" applyAlignment="1">
      <alignment horizontal="center" vertical="top"/>
    </xf>
    <xf numFmtId="49" fontId="1" fillId="34" borderId="0" xfId="0" applyNumberFormat="1" applyFont="1" applyFill="1" applyAlignment="1">
      <alignment horizontal="justify"/>
    </xf>
    <xf numFmtId="0" fontId="1" fillId="34" borderId="0" xfId="0" applyFont="1" applyFill="1" applyAlignment="1">
      <alignment/>
    </xf>
    <xf numFmtId="49" fontId="3" fillId="34" borderId="0" xfId="0" applyNumberFormat="1" applyFont="1" applyFill="1" applyAlignment="1">
      <alignment horizontal="center" vertical="top"/>
    </xf>
    <xf numFmtId="49" fontId="3" fillId="34" borderId="0" xfId="0" applyNumberFormat="1" applyFont="1" applyFill="1" applyAlignment="1">
      <alignment horizontal="justify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7" fontId="1" fillId="0" borderId="0" xfId="7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9" fillId="35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49" fontId="1" fillId="34" borderId="11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vertical="justify" wrapText="1"/>
    </xf>
    <xf numFmtId="0" fontId="4" fillId="34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191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22" fontId="1" fillId="0" borderId="0" xfId="0" applyNumberFormat="1" applyFont="1" applyAlignment="1">
      <alignment horizontal="left"/>
    </xf>
    <xf numFmtId="191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63" applyFont="1" applyFill="1" applyBorder="1" applyAlignment="1">
      <alignment wrapText="1"/>
      <protection/>
    </xf>
    <xf numFmtId="189" fontId="1" fillId="41" borderId="11" xfId="0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/>
    </xf>
    <xf numFmtId="0" fontId="1" fillId="0" borderId="11" xfId="58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49" fontId="3" fillId="0" borderId="11" xfId="58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4" fontId="3" fillId="0" borderId="11" xfId="58" applyNumberFormat="1" applyFont="1" applyFill="1" applyBorder="1" applyAlignment="1">
      <alignment horizontal="center" vertical="top" wrapText="1"/>
      <protection/>
    </xf>
    <xf numFmtId="49" fontId="3" fillId="0" borderId="0" xfId="58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58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91" fontId="2" fillId="0" borderId="11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0" borderId="11" xfId="58" applyNumberFormat="1" applyFont="1" applyBorder="1" applyAlignment="1">
      <alignment horizontal="center" vertical="top" wrapText="1"/>
      <protection/>
    </xf>
    <xf numFmtId="0" fontId="0" fillId="0" borderId="16" xfId="0" applyBorder="1" applyAlignment="1">
      <alignment wrapText="1"/>
    </xf>
    <xf numFmtId="0" fontId="22" fillId="0" borderId="16" xfId="0" applyFont="1" applyBorder="1" applyAlignment="1">
      <alignment horizontal="right" wrapText="1"/>
    </xf>
    <xf numFmtId="2" fontId="1" fillId="41" borderId="11" xfId="71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vertical="center" wrapText="1"/>
    </xf>
    <xf numFmtId="189" fontId="1" fillId="41" borderId="11" xfId="61" applyNumberFormat="1" applyFont="1" applyFill="1" applyBorder="1" applyAlignment="1">
      <alignment horizontal="center" vertical="center" wrapText="1"/>
      <protection/>
    </xf>
    <xf numFmtId="189" fontId="3" fillId="41" borderId="11" xfId="61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2" fontId="3" fillId="41" borderId="11" xfId="71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" fillId="41" borderId="11" xfId="0" applyFont="1" applyFill="1" applyBorder="1" applyAlignment="1">
      <alignment horizontal="justify" vertical="top" wrapText="1"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4" fontId="3" fillId="42" borderId="11" xfId="0" applyNumberFormat="1" applyFont="1" applyFill="1" applyBorder="1" applyAlignment="1">
      <alignment vertical="center"/>
    </xf>
    <xf numFmtId="4" fontId="3" fillId="4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44" borderId="11" xfId="0" applyNumberFormat="1" applyFont="1" applyFill="1" applyBorder="1" applyAlignment="1">
      <alignment vertical="center"/>
    </xf>
    <xf numFmtId="4" fontId="63" fillId="42" borderId="11" xfId="0" applyNumberFormat="1" applyFont="1" applyFill="1" applyBorder="1" applyAlignment="1">
      <alignment horizontal="center"/>
    </xf>
    <xf numFmtId="4" fontId="63" fillId="43" borderId="11" xfId="0" applyNumberFormat="1" applyFont="1" applyFill="1" applyBorder="1" applyAlignment="1">
      <alignment horizontal="right"/>
    </xf>
    <xf numFmtId="4" fontId="63" fillId="3" borderId="11" xfId="0" applyNumberFormat="1" applyFont="1" applyFill="1" applyBorder="1" applyAlignment="1">
      <alignment horizontal="center"/>
    </xf>
    <xf numFmtId="4" fontId="63" fillId="44" borderId="11" xfId="0" applyNumberFormat="1" applyFont="1" applyFill="1" applyBorder="1" applyAlignment="1">
      <alignment horizontal="center"/>
    </xf>
    <xf numFmtId="4" fontId="1" fillId="42" borderId="11" xfId="0" applyNumberFormat="1" applyFont="1" applyFill="1" applyBorder="1" applyAlignment="1">
      <alignment vertical="center"/>
    </xf>
    <xf numFmtId="4" fontId="1" fillId="43" borderId="11" xfId="0" applyNumberFormat="1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4" fontId="1" fillId="44" borderId="11" xfId="0" applyNumberFormat="1" applyFont="1" applyFill="1" applyBorder="1" applyAlignment="1">
      <alignment vertical="center"/>
    </xf>
    <xf numFmtId="4" fontId="63" fillId="43" borderId="11" xfId="0" applyNumberFormat="1" applyFont="1" applyFill="1" applyBorder="1" applyAlignment="1">
      <alignment horizontal="center"/>
    </xf>
    <xf numFmtId="4" fontId="63" fillId="44" borderId="11" xfId="0" applyNumberFormat="1" applyFont="1" applyFill="1" applyBorder="1" applyAlignment="1">
      <alignment horizontal="right"/>
    </xf>
    <xf numFmtId="4" fontId="1" fillId="44" borderId="1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3" fontId="65" fillId="42" borderId="11" xfId="0" applyNumberFormat="1" applyFont="1" applyFill="1" applyBorder="1" applyAlignment="1">
      <alignment horizontal="center"/>
    </xf>
    <xf numFmtId="3" fontId="65" fillId="43" borderId="11" xfId="0" applyNumberFormat="1" applyFont="1" applyFill="1" applyBorder="1" applyAlignment="1">
      <alignment horizontal="center"/>
    </xf>
    <xf numFmtId="3" fontId="65" fillId="3" borderId="11" xfId="0" applyNumberFormat="1" applyFont="1" applyFill="1" applyBorder="1" applyAlignment="1">
      <alignment horizontal="center"/>
    </xf>
    <xf numFmtId="3" fontId="65" fillId="44" borderId="11" xfId="0" applyNumberFormat="1" applyFont="1" applyFill="1" applyBorder="1" applyAlignment="1">
      <alignment horizontal="center"/>
    </xf>
    <xf numFmtId="4" fontId="63" fillId="42" borderId="11" xfId="0" applyNumberFormat="1" applyFont="1" applyFill="1" applyBorder="1" applyAlignment="1">
      <alignment horizontal="center" vertical="center" wrapText="1"/>
    </xf>
    <xf numFmtId="4" fontId="63" fillId="43" borderId="11" xfId="0" applyNumberFormat="1" applyFont="1" applyFill="1" applyBorder="1" applyAlignment="1">
      <alignment horizontal="center" vertical="center" wrapText="1"/>
    </xf>
    <xf numFmtId="4" fontId="63" fillId="3" borderId="11" xfId="0" applyNumberFormat="1" applyFont="1" applyFill="1" applyBorder="1" applyAlignment="1">
      <alignment horizontal="center" vertical="center" wrapText="1"/>
    </xf>
    <xf numFmtId="4" fontId="63" fillId="44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4" fontId="1" fillId="41" borderId="11" xfId="0" applyNumberFormat="1" applyFont="1" applyFill="1" applyBorder="1" applyAlignment="1">
      <alignment horizontal="right" vertical="center"/>
    </xf>
    <xf numFmtId="49" fontId="1" fillId="41" borderId="11" xfId="0" applyNumberFormat="1" applyFont="1" applyFill="1" applyBorder="1" applyAlignment="1">
      <alignment horizontal="center" vertical="top"/>
    </xf>
    <xf numFmtId="0" fontId="1" fillId="41" borderId="11" xfId="0" applyNumberFormat="1" applyFont="1" applyFill="1" applyBorder="1" applyAlignment="1">
      <alignment horizontal="left" vertical="top" wrapText="1" shrinkToFit="1"/>
    </xf>
    <xf numFmtId="0" fontId="63" fillId="41" borderId="11" xfId="0" applyFont="1" applyFill="1" applyBorder="1" applyAlignment="1">
      <alignment vertical="center" wrapText="1"/>
    </xf>
    <xf numFmtId="0" fontId="63" fillId="41" borderId="13" xfId="0" applyFont="1" applyFill="1" applyBorder="1" applyAlignment="1">
      <alignment wrapText="1"/>
    </xf>
    <xf numFmtId="0" fontId="3" fillId="41" borderId="11" xfId="0" applyNumberFormat="1" applyFont="1" applyFill="1" applyBorder="1" applyAlignment="1">
      <alignment horizontal="left" vertical="top" wrapText="1" shrinkToFi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63" fillId="41" borderId="11" xfId="0" applyFont="1" applyFill="1" applyBorder="1" applyAlignment="1">
      <alignment horizontal="center" vertical="center"/>
    </xf>
    <xf numFmtId="4" fontId="1" fillId="41" borderId="11" xfId="0" applyNumberFormat="1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" fillId="41" borderId="0" xfId="0" applyFont="1" applyFill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2" fontId="1" fillId="41" borderId="14" xfId="0" applyNumberFormat="1" applyFont="1" applyFill="1" applyBorder="1" applyAlignment="1">
      <alignment horizontal="center" vertical="center"/>
    </xf>
    <xf numFmtId="2" fontId="1" fillId="41" borderId="11" xfId="0" applyNumberFormat="1" applyFont="1" applyFill="1" applyBorder="1" applyAlignment="1">
      <alignment horizontal="center" vertical="center"/>
    </xf>
    <xf numFmtId="49" fontId="1" fillId="41" borderId="11" xfId="58" applyNumberFormat="1" applyFont="1" applyFill="1" applyBorder="1" applyAlignment="1">
      <alignment horizontal="center" vertical="top" wrapText="1"/>
      <protection/>
    </xf>
    <xf numFmtId="2" fontId="7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" fillId="0" borderId="11" xfId="58" applyFont="1" applyBorder="1" applyAlignment="1">
      <alignment horizontal="left" vertical="top" wrapText="1"/>
      <protection/>
    </xf>
    <xf numFmtId="0" fontId="3" fillId="0" borderId="11" xfId="58" applyFont="1" applyBorder="1" applyAlignment="1">
      <alignment horizontal="left" vertical="top" wrapText="1"/>
      <protection/>
    </xf>
    <xf numFmtId="4" fontId="1" fillId="0" borderId="11" xfId="58" applyNumberFormat="1" applyFont="1" applyBorder="1" applyAlignment="1">
      <alignment horizontal="center" vertical="center" wrapText="1"/>
      <protection/>
    </xf>
    <xf numFmtId="4" fontId="1" fillId="0" borderId="13" xfId="58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center"/>
    </xf>
    <xf numFmtId="2" fontId="1" fillId="41" borderId="17" xfId="7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41" borderId="11" xfId="0" applyFont="1" applyFill="1" applyBorder="1" applyAlignment="1">
      <alignment horizontal="left" vertical="top" wrapText="1"/>
    </xf>
    <xf numFmtId="0" fontId="14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top" wrapText="1"/>
    </xf>
    <xf numFmtId="0" fontId="63" fillId="41" borderId="13" xfId="0" applyFont="1" applyFill="1" applyBorder="1" applyAlignment="1">
      <alignment vertical="top" wrapText="1"/>
    </xf>
    <xf numFmtId="4" fontId="3" fillId="41" borderId="11" xfId="0" applyNumberFormat="1" applyFont="1" applyFill="1" applyBorder="1" applyAlignment="1">
      <alignment horizontal="right" vertical="center"/>
    </xf>
    <xf numFmtId="4" fontId="1" fillId="0" borderId="11" xfId="58" applyNumberFormat="1" applyFont="1" applyBorder="1" applyAlignment="1">
      <alignment horizontal="center" vertical="top" wrapText="1"/>
      <protection/>
    </xf>
    <xf numFmtId="187" fontId="1" fillId="41" borderId="0" xfId="71" applyFont="1" applyFill="1" applyAlignment="1">
      <alignment/>
    </xf>
    <xf numFmtId="187" fontId="12" fillId="41" borderId="11" xfId="71" applyFont="1" applyFill="1" applyBorder="1" applyAlignment="1">
      <alignment vertical="center" wrapText="1"/>
    </xf>
    <xf numFmtId="212" fontId="13" fillId="41" borderId="14" xfId="71" applyNumberFormat="1" applyFont="1" applyFill="1" applyBorder="1" applyAlignment="1">
      <alignment horizontal="center" vertical="center" wrapText="1"/>
    </xf>
    <xf numFmtId="2" fontId="3" fillId="41" borderId="14" xfId="71" applyNumberFormat="1" applyFont="1" applyFill="1" applyBorder="1" applyAlignment="1">
      <alignment horizontal="center" vertical="center" wrapText="1"/>
    </xf>
    <xf numFmtId="187" fontId="1" fillId="41" borderId="0" xfId="71" applyFont="1" applyFill="1" applyAlignment="1">
      <alignment vertical="center"/>
    </xf>
    <xf numFmtId="0" fontId="7" fillId="41" borderId="0" xfId="0" applyFont="1" applyFill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right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2" fontId="3" fillId="41" borderId="14" xfId="0" applyNumberFormat="1" applyFont="1" applyFill="1" applyBorder="1" applyAlignment="1">
      <alignment horizontal="center" vertical="center"/>
    </xf>
    <xf numFmtId="2" fontId="1" fillId="41" borderId="18" xfId="0" applyNumberFormat="1" applyFont="1" applyFill="1" applyBorder="1" applyAlignment="1">
      <alignment horizontal="center" vertical="center"/>
    </xf>
    <xf numFmtId="2" fontId="1" fillId="41" borderId="12" xfId="0" applyNumberFormat="1" applyFont="1" applyFill="1" applyBorder="1" applyAlignment="1">
      <alignment horizontal="center" vertical="center"/>
    </xf>
    <xf numFmtId="2" fontId="3" fillId="41" borderId="11" xfId="0" applyNumberFormat="1" applyFont="1" applyFill="1" applyBorder="1" applyAlignment="1">
      <alignment horizontal="center" vertical="center"/>
    </xf>
    <xf numFmtId="2" fontId="1" fillId="41" borderId="19" xfId="0" applyNumberFormat="1" applyFont="1" applyFill="1" applyBorder="1" applyAlignment="1">
      <alignment horizontal="center" vertical="center"/>
    </xf>
    <xf numFmtId="2" fontId="1" fillId="41" borderId="20" xfId="0" applyNumberFormat="1" applyFont="1" applyFill="1" applyBorder="1" applyAlignment="1">
      <alignment horizontal="center" vertical="center"/>
    </xf>
    <xf numFmtId="2" fontId="1" fillId="41" borderId="21" xfId="0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top" wrapText="1"/>
    </xf>
    <xf numFmtId="0" fontId="1" fillId="41" borderId="11" xfId="0" applyFont="1" applyFill="1" applyBorder="1" applyAlignment="1">
      <alignment horizontal="left" vertical="top" wrapText="1"/>
    </xf>
    <xf numFmtId="49" fontId="4" fillId="41" borderId="11" xfId="0" applyNumberFormat="1" applyFont="1" applyFill="1" applyBorder="1" applyAlignment="1">
      <alignment horizontal="center" vertical="justify" wrapText="1"/>
    </xf>
    <xf numFmtId="0" fontId="1" fillId="41" borderId="11" xfId="0" applyFont="1" applyFill="1" applyBorder="1" applyAlignment="1">
      <alignment horizontal="left" vertical="justify" wrapText="1"/>
    </xf>
    <xf numFmtId="49" fontId="1" fillId="41" borderId="11" xfId="0" applyNumberFormat="1" applyFont="1" applyFill="1" applyBorder="1" applyAlignment="1">
      <alignment horizontal="left" vertical="top" wrapText="1"/>
    </xf>
    <xf numFmtId="4" fontId="3" fillId="41" borderId="11" xfId="7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187" fontId="22" fillId="0" borderId="11" xfId="74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212" fontId="22" fillId="0" borderId="14" xfId="74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191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vertical="center" wrapText="1"/>
    </xf>
    <xf numFmtId="0" fontId="1" fillId="41" borderId="23" xfId="0" applyFont="1" applyFill="1" applyBorder="1" applyAlignment="1">
      <alignment horizontal="justify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vertical="center" wrapText="1"/>
    </xf>
    <xf numFmtId="0" fontId="1" fillId="41" borderId="13" xfId="0" applyFont="1" applyFill="1" applyBorder="1" applyAlignment="1">
      <alignment horizontal="justify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left" vertical="top" wrapText="1"/>
    </xf>
    <xf numFmtId="0" fontId="1" fillId="41" borderId="23" xfId="0" applyFont="1" applyFill="1" applyBorder="1" applyAlignment="1">
      <alignment horizontal="justify" vertical="center"/>
    </xf>
    <xf numFmtId="0" fontId="1" fillId="41" borderId="13" xfId="0" applyFont="1" applyFill="1" applyBorder="1" applyAlignment="1">
      <alignment horizontal="justify" vertical="center"/>
    </xf>
    <xf numFmtId="0" fontId="3" fillId="41" borderId="11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vertical="center" wrapText="1"/>
    </xf>
    <xf numFmtId="0" fontId="3" fillId="41" borderId="23" xfId="0" applyFont="1" applyFill="1" applyBorder="1" applyAlignment="1">
      <alignment horizontal="justify" vertical="center"/>
    </xf>
    <xf numFmtId="4" fontId="1" fillId="41" borderId="0" xfId="0" applyNumberFormat="1" applyFont="1" applyFill="1" applyAlignment="1">
      <alignment horizontal="center"/>
    </xf>
    <xf numFmtId="4" fontId="1" fillId="41" borderId="0" xfId="0" applyNumberFormat="1" applyFont="1" applyFill="1" applyAlignment="1">
      <alignment vertical="top" wrapText="1"/>
    </xf>
    <xf numFmtId="4" fontId="1" fillId="41" borderId="11" xfId="0" applyNumberFormat="1" applyFont="1" applyFill="1" applyBorder="1" applyAlignment="1">
      <alignment horizontal="center" vertical="center" wrapText="1"/>
    </xf>
    <xf numFmtId="3" fontId="12" fillId="41" borderId="11" xfId="0" applyNumberFormat="1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top" wrapText="1"/>
    </xf>
    <xf numFmtId="0" fontId="1" fillId="41" borderId="13" xfId="0" applyNumberFormat="1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right" vertical="top" wrapText="1"/>
    </xf>
    <xf numFmtId="49" fontId="1" fillId="41" borderId="0" xfId="0" applyNumberFormat="1" applyFont="1" applyFill="1" applyAlignment="1">
      <alignment horizontal="center"/>
    </xf>
    <xf numFmtId="0" fontId="1" fillId="41" borderId="0" xfId="0" applyFont="1" applyFill="1" applyAlignment="1">
      <alignment horizontal="center"/>
    </xf>
    <xf numFmtId="49" fontId="12" fillId="41" borderId="11" xfId="0" applyNumberFormat="1" applyFont="1" applyFill="1" applyBorder="1" applyAlignment="1">
      <alignment horizontal="center" vertical="center" wrapText="1"/>
    </xf>
    <xf numFmtId="49" fontId="16" fillId="41" borderId="11" xfId="61" applyNumberFormat="1" applyFont="1" applyFill="1" applyBorder="1" applyAlignment="1">
      <alignment horizontal="center" vertical="center" wrapText="1"/>
      <protection/>
    </xf>
    <xf numFmtId="49" fontId="12" fillId="41" borderId="11" xfId="61" applyNumberFormat="1" applyFont="1" applyFill="1" applyBorder="1" applyAlignment="1">
      <alignment horizontal="center" vertical="center" wrapText="1"/>
      <protection/>
    </xf>
    <xf numFmtId="190" fontId="12" fillId="41" borderId="12" xfId="61" applyNumberFormat="1" applyFont="1" applyFill="1" applyBorder="1" applyAlignment="1">
      <alignment horizontal="center" vertical="top" wrapText="1"/>
      <protection/>
    </xf>
    <xf numFmtId="49" fontId="3" fillId="41" borderId="11" xfId="0" applyNumberFormat="1" applyFont="1" applyFill="1" applyBorder="1" applyAlignment="1">
      <alignment horizontal="center" vertical="center"/>
    </xf>
    <xf numFmtId="49" fontId="3" fillId="41" borderId="11" xfId="61" applyNumberFormat="1" applyFont="1" applyFill="1" applyBorder="1" applyAlignment="1">
      <alignment horizontal="left" vertical="center" wrapText="1"/>
      <protection/>
    </xf>
    <xf numFmtId="49" fontId="1" fillId="41" borderId="11" xfId="0" applyNumberFormat="1" applyFont="1" applyFill="1" applyBorder="1" applyAlignment="1">
      <alignment horizontal="center"/>
    </xf>
    <xf numFmtId="49" fontId="1" fillId="41" borderId="11" xfId="61" applyNumberFormat="1" applyFont="1" applyFill="1" applyBorder="1" applyAlignment="1">
      <alignment horizontal="left" vertical="center" wrapText="1"/>
      <protection/>
    </xf>
    <xf numFmtId="49" fontId="1" fillId="41" borderId="11" xfId="61" applyNumberFormat="1" applyFont="1" applyFill="1" applyBorder="1" applyAlignment="1">
      <alignment horizontal="left" vertical="top" wrapText="1"/>
      <protection/>
    </xf>
    <xf numFmtId="203" fontId="1" fillId="41" borderId="11" xfId="0" applyNumberFormat="1" applyFont="1" applyFill="1" applyBorder="1" applyAlignment="1">
      <alignment horizontal="left" vertical="center" wrapText="1"/>
    </xf>
    <xf numFmtId="49" fontId="3" fillId="41" borderId="11" xfId="0" applyNumberFormat="1" applyFont="1" applyFill="1" applyBorder="1" applyAlignment="1">
      <alignment horizontal="left" vertical="center"/>
    </xf>
    <xf numFmtId="0" fontId="3" fillId="41" borderId="11" xfId="0" applyNumberFormat="1" applyFont="1" applyFill="1" applyBorder="1" applyAlignment="1">
      <alignment horizontal="justify" vertical="top" wrapText="1"/>
    </xf>
    <xf numFmtId="49" fontId="1" fillId="41" borderId="11" xfId="0" applyNumberFormat="1" applyFont="1" applyFill="1" applyBorder="1" applyAlignment="1">
      <alignment horizontal="left" vertical="center"/>
    </xf>
    <xf numFmtId="0" fontId="1" fillId="41" borderId="11" xfId="0" applyNumberFormat="1" applyFont="1" applyFill="1" applyBorder="1" applyAlignment="1">
      <alignment horizontal="justify" vertical="top" wrapText="1"/>
    </xf>
    <xf numFmtId="49" fontId="3" fillId="41" borderId="11" xfId="0" applyNumberFormat="1" applyFont="1" applyFill="1" applyBorder="1" applyAlignment="1">
      <alignment horizontal="center" vertical="top"/>
    </xf>
    <xf numFmtId="49" fontId="3" fillId="41" borderId="11" xfId="61" applyNumberFormat="1" applyFont="1" applyFill="1" applyBorder="1" applyAlignment="1">
      <alignment horizontal="left" vertical="top" wrapText="1"/>
      <protection/>
    </xf>
    <xf numFmtId="203" fontId="3" fillId="41" borderId="11" xfId="61" applyNumberFormat="1" applyFont="1" applyFill="1" applyBorder="1" applyAlignment="1">
      <alignment horizontal="left" vertical="top" wrapText="1"/>
      <protection/>
    </xf>
    <xf numFmtId="0" fontId="4" fillId="41" borderId="11" xfId="0" applyNumberFormat="1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horizontal="left" vertical="top" wrapText="1"/>
    </xf>
    <xf numFmtId="49" fontId="1" fillId="41" borderId="11" xfId="0" applyNumberFormat="1" applyFont="1" applyFill="1" applyBorder="1" applyAlignment="1">
      <alignment horizontal="left" vertical="top"/>
    </xf>
    <xf numFmtId="49" fontId="4" fillId="41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41" borderId="11" xfId="0" applyNumberFormat="1" applyFont="1" applyFill="1" applyBorder="1" applyAlignment="1">
      <alignment horizontal="center" vertical="top" wrapText="1"/>
    </xf>
    <xf numFmtId="2" fontId="1" fillId="41" borderId="11" xfId="61" applyNumberFormat="1" applyFont="1" applyFill="1" applyBorder="1" applyAlignment="1">
      <alignment horizontal="left" vertical="top" wrapText="1"/>
      <protection/>
    </xf>
    <xf numFmtId="203" fontId="1" fillId="41" borderId="11" xfId="61" applyNumberFormat="1" applyFont="1" applyFill="1" applyBorder="1" applyAlignment="1">
      <alignment horizontal="left" vertical="top" wrapText="1"/>
      <protection/>
    </xf>
    <xf numFmtId="0" fontId="1" fillId="41" borderId="11" xfId="61" applyNumberFormat="1" applyFont="1" applyFill="1" applyBorder="1" applyAlignment="1">
      <alignment horizontal="left" vertical="top" wrapText="1"/>
      <protection/>
    </xf>
    <xf numFmtId="49" fontId="1" fillId="41" borderId="12" xfId="0" applyNumberFormat="1" applyFont="1" applyFill="1" applyBorder="1" applyAlignment="1">
      <alignment horizontal="center" vertical="top"/>
    </xf>
    <xf numFmtId="49" fontId="1" fillId="41" borderId="12" xfId="61" applyNumberFormat="1" applyFont="1" applyFill="1" applyBorder="1" applyAlignment="1">
      <alignment horizontal="left" vertical="top" wrapText="1"/>
      <protection/>
    </xf>
    <xf numFmtId="49" fontId="3" fillId="41" borderId="24" xfId="0" applyNumberFormat="1" applyFont="1" applyFill="1" applyBorder="1" applyAlignment="1">
      <alignment horizontal="center" vertical="top"/>
    </xf>
    <xf numFmtId="49" fontId="1" fillId="41" borderId="24" xfId="0" applyNumberFormat="1" applyFont="1" applyFill="1" applyBorder="1" applyAlignment="1">
      <alignment horizontal="center" vertical="top"/>
    </xf>
    <xf numFmtId="49" fontId="1" fillId="41" borderId="25" xfId="0" applyNumberFormat="1" applyFont="1" applyFill="1" applyBorder="1" applyAlignment="1">
      <alignment horizontal="center" vertical="top"/>
    </xf>
    <xf numFmtId="49" fontId="3" fillId="41" borderId="14" xfId="0" applyNumberFormat="1" applyFont="1" applyFill="1" applyBorder="1" applyAlignment="1">
      <alignment horizontal="center" vertical="top"/>
    </xf>
    <xf numFmtId="49" fontId="3" fillId="41" borderId="14" xfId="61" applyNumberFormat="1" applyFont="1" applyFill="1" applyBorder="1" applyAlignment="1">
      <alignment horizontal="left" vertical="top" wrapText="1"/>
      <protection/>
    </xf>
    <xf numFmtId="49" fontId="3" fillId="41" borderId="11" xfId="0" applyNumberFormat="1" applyFont="1" applyFill="1" applyBorder="1" applyAlignment="1">
      <alignment horizontal="center" vertical="justify"/>
    </xf>
    <xf numFmtId="49" fontId="3" fillId="41" borderId="11" xfId="0" applyNumberFormat="1" applyFont="1" applyFill="1" applyBorder="1" applyAlignment="1">
      <alignment horizontal="left" vertical="justify"/>
    </xf>
    <xf numFmtId="49" fontId="3" fillId="41" borderId="11" xfId="0" applyNumberFormat="1" applyFont="1" applyFill="1" applyBorder="1" applyAlignment="1">
      <alignment horizontal="left" vertical="top" wrapText="1"/>
    </xf>
    <xf numFmtId="49" fontId="1" fillId="41" borderId="11" xfId="0" applyNumberFormat="1" applyFont="1" applyFill="1" applyBorder="1" applyAlignment="1">
      <alignment horizontal="center" vertical="justify" wrapText="1"/>
    </xf>
    <xf numFmtId="0" fontId="4" fillId="41" borderId="11" xfId="62" applyFont="1" applyFill="1" applyBorder="1" applyAlignment="1">
      <alignment horizontal="left" vertical="top" wrapText="1"/>
      <protection/>
    </xf>
    <xf numFmtId="0" fontId="1" fillId="41" borderId="11" xfId="0" applyFont="1" applyFill="1" applyBorder="1" applyAlignment="1">
      <alignment horizontal="left" vertical="justify"/>
    </xf>
    <xf numFmtId="0" fontId="1" fillId="41" borderId="11" xfId="0" applyFont="1" applyFill="1" applyBorder="1" applyAlignment="1">
      <alignment horizontal="left" vertical="center"/>
    </xf>
    <xf numFmtId="0" fontId="1" fillId="41" borderId="11" xfId="0" applyFont="1" applyFill="1" applyBorder="1" applyAlignment="1">
      <alignment vertical="top" wrapText="1"/>
    </xf>
    <xf numFmtId="49" fontId="1" fillId="41" borderId="11" xfId="0" applyNumberFormat="1" applyFont="1" applyFill="1" applyBorder="1" applyAlignment="1">
      <alignment horizontal="center" vertical="justify"/>
    </xf>
    <xf numFmtId="49" fontId="3" fillId="41" borderId="11" xfId="61" applyNumberFormat="1" applyFont="1" applyFill="1" applyBorder="1" applyAlignment="1">
      <alignment horizontal="left" vertical="top"/>
      <protection/>
    </xf>
    <xf numFmtId="0" fontId="1" fillId="41" borderId="13" xfId="0" applyFont="1" applyFill="1" applyBorder="1" applyAlignment="1">
      <alignment horizontal="left" vertical="center" wrapText="1"/>
    </xf>
    <xf numFmtId="4" fontId="3" fillId="41" borderId="11" xfId="61" applyNumberFormat="1" applyFont="1" applyFill="1" applyBorder="1" applyAlignment="1">
      <alignment horizontal="center" vertical="center"/>
      <protection/>
    </xf>
    <xf numFmtId="2" fontId="3" fillId="41" borderId="11" xfId="71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9" fontId="4" fillId="41" borderId="11" xfId="0" applyNumberFormat="1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 vertical="top"/>
    </xf>
    <xf numFmtId="4" fontId="1" fillId="41" borderId="11" xfId="0" applyNumberFormat="1" applyFont="1" applyFill="1" applyBorder="1" applyAlignment="1">
      <alignment/>
    </xf>
    <xf numFmtId="4" fontId="1" fillId="41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2" fontId="1" fillId="41" borderId="11" xfId="0" applyNumberFormat="1" applyFont="1" applyFill="1" applyBorder="1" applyAlignment="1">
      <alignment horizontal="center" vertical="center"/>
    </xf>
    <xf numFmtId="4" fontId="7" fillId="41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/>
    </xf>
    <xf numFmtId="0" fontId="1" fillId="41" borderId="13" xfId="0" applyFont="1" applyFill="1" applyBorder="1" applyAlignment="1">
      <alignment wrapText="1"/>
    </xf>
    <xf numFmtId="2" fontId="3" fillId="41" borderId="11" xfId="61" applyNumberFormat="1" applyFont="1" applyFill="1" applyBorder="1" applyAlignment="1">
      <alignment horizontal="center" vertical="center" wrapText="1"/>
      <protection/>
    </xf>
    <xf numFmtId="190" fontId="1" fillId="41" borderId="0" xfId="0" applyNumberFormat="1" applyFont="1" applyFill="1" applyAlignment="1">
      <alignment horizontal="center"/>
    </xf>
    <xf numFmtId="187" fontId="1" fillId="0" borderId="0" xfId="77" applyFont="1" applyFill="1" applyAlignment="1">
      <alignment/>
    </xf>
    <xf numFmtId="0" fontId="4" fillId="41" borderId="11" xfId="0" applyNumberFormat="1" applyFont="1" applyFill="1" applyBorder="1" applyAlignment="1">
      <alignment horizontal="left" vertical="top" wrapText="1"/>
    </xf>
    <xf numFmtId="49" fontId="1" fillId="41" borderId="11" xfId="54" applyNumberFormat="1" applyFont="1" applyFill="1" applyBorder="1" applyAlignment="1">
      <alignment horizontal="center" vertical="top"/>
      <protection/>
    </xf>
    <xf numFmtId="49" fontId="1" fillId="41" borderId="11" xfId="61" applyNumberFormat="1" applyFont="1" applyFill="1" applyBorder="1" applyAlignment="1">
      <alignment horizontal="center" vertical="top" wrapText="1"/>
      <protection/>
    </xf>
    <xf numFmtId="0" fontId="1" fillId="41" borderId="11" xfId="0" applyFont="1" applyFill="1" applyBorder="1" applyAlignment="1">
      <alignment horizontal="center" vertical="top" wrapText="1"/>
    </xf>
    <xf numFmtId="0" fontId="66" fillId="41" borderId="13" xfId="0" applyFont="1" applyFill="1" applyBorder="1" applyAlignment="1">
      <alignment horizontal="center" vertical="center" wrapText="1"/>
    </xf>
    <xf numFmtId="0" fontId="66" fillId="41" borderId="11" xfId="0" applyFont="1" applyFill="1" applyBorder="1" applyAlignment="1">
      <alignment vertical="center"/>
    </xf>
    <xf numFmtId="2" fontId="1" fillId="41" borderId="11" xfId="61" applyNumberFormat="1" applyFont="1" applyFill="1" applyBorder="1" applyAlignment="1">
      <alignment horizontal="center" vertical="center" wrapText="1"/>
      <protection/>
    </xf>
    <xf numFmtId="2" fontId="63" fillId="41" borderId="11" xfId="61" applyNumberFormat="1" applyFont="1" applyFill="1" applyBorder="1" applyAlignment="1">
      <alignment horizontal="center" vertical="center" wrapText="1"/>
      <protection/>
    </xf>
    <xf numFmtId="2" fontId="3" fillId="41" borderId="17" xfId="61" applyNumberFormat="1" applyFont="1" applyFill="1" applyBorder="1" applyAlignment="1">
      <alignment horizontal="center" vertical="center" wrapText="1"/>
      <protection/>
    </xf>
    <xf numFmtId="2" fontId="1" fillId="41" borderId="11" xfId="0" applyNumberFormat="1" applyFont="1" applyFill="1" applyBorder="1" applyAlignment="1">
      <alignment horizontal="center" vertical="center" wrapText="1"/>
    </xf>
    <xf numFmtId="210" fontId="1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top" wrapText="1"/>
    </xf>
    <xf numFmtId="2" fontId="3" fillId="41" borderId="11" xfId="77" applyNumberFormat="1" applyFont="1" applyFill="1" applyBorder="1" applyAlignment="1">
      <alignment horizontal="center" vertical="center" wrapText="1"/>
    </xf>
    <xf numFmtId="2" fontId="1" fillId="41" borderId="11" xfId="0" applyNumberFormat="1" applyFont="1" applyFill="1" applyBorder="1" applyAlignment="1">
      <alignment horizontal="center"/>
    </xf>
    <xf numFmtId="2" fontId="1" fillId="41" borderId="11" xfId="0" applyNumberFormat="1" applyFont="1" applyFill="1" applyBorder="1" applyAlignment="1">
      <alignment horizontal="center" vertical="center" wrapText="1"/>
    </xf>
    <xf numFmtId="49" fontId="67" fillId="41" borderId="11" xfId="0" applyNumberFormat="1" applyFont="1" applyFill="1" applyBorder="1" applyAlignment="1">
      <alignment horizontal="center" vertical="center" wrapText="1"/>
    </xf>
    <xf numFmtId="2" fontId="67" fillId="41" borderId="11" xfId="71" applyNumberFormat="1" applyFont="1" applyFill="1" applyBorder="1" applyAlignment="1">
      <alignment horizontal="center" vertical="center"/>
    </xf>
    <xf numFmtId="0" fontId="67" fillId="41" borderId="11" xfId="0" applyFont="1" applyFill="1" applyBorder="1" applyAlignment="1">
      <alignment horizontal="left" vertical="top" wrapText="1"/>
    </xf>
    <xf numFmtId="4" fontId="67" fillId="41" borderId="11" xfId="0" applyNumberFormat="1" applyFont="1" applyFill="1" applyBorder="1" applyAlignment="1">
      <alignment horizontal="center" vertical="center"/>
    </xf>
    <xf numFmtId="49" fontId="67" fillId="41" borderId="11" xfId="0" applyNumberFormat="1" applyFont="1" applyFill="1" applyBorder="1" applyAlignment="1">
      <alignment horizontal="center" vertical="top"/>
    </xf>
    <xf numFmtId="0" fontId="67" fillId="41" borderId="11" xfId="0" applyNumberFormat="1" applyFont="1" applyFill="1" applyBorder="1" applyAlignment="1">
      <alignment horizontal="left" vertical="top" wrapText="1" shrinkToFit="1"/>
    </xf>
    <xf numFmtId="4" fontId="67" fillId="41" borderId="11" xfId="0" applyNumberFormat="1" applyFont="1" applyFill="1" applyBorder="1" applyAlignment="1">
      <alignment horizontal="center"/>
    </xf>
    <xf numFmtId="0" fontId="67" fillId="41" borderId="13" xfId="0" applyFont="1" applyFill="1" applyBorder="1" applyAlignment="1">
      <alignment horizontal="left" vertical="center" wrapText="1"/>
    </xf>
    <xf numFmtId="0" fontId="67" fillId="41" borderId="0" xfId="0" applyFont="1" applyFill="1" applyAlignment="1">
      <alignment horizontal="center" vertical="center"/>
    </xf>
    <xf numFmtId="0" fontId="67" fillId="41" borderId="0" xfId="0" applyFont="1" applyFill="1" applyBorder="1" applyAlignment="1">
      <alignment horizontal="center" vertical="center"/>
    </xf>
    <xf numFmtId="2" fontId="67" fillId="41" borderId="11" xfId="0" applyNumberFormat="1" applyFont="1" applyFill="1" applyBorder="1" applyAlignment="1">
      <alignment horizontal="center" vertical="center"/>
    </xf>
    <xf numFmtId="2" fontId="67" fillId="41" borderId="18" xfId="0" applyNumberFormat="1" applyFont="1" applyFill="1" applyBorder="1" applyAlignment="1">
      <alignment horizontal="center" vertical="center"/>
    </xf>
    <xf numFmtId="2" fontId="67" fillId="41" borderId="14" xfId="0" applyNumberFormat="1" applyFont="1" applyFill="1" applyBorder="1" applyAlignment="1">
      <alignment horizontal="center" vertical="center"/>
    </xf>
    <xf numFmtId="4" fontId="1" fillId="41" borderId="13" xfId="0" applyNumberFormat="1" applyFont="1" applyFill="1" applyBorder="1" applyAlignment="1">
      <alignment horizontal="center" vertical="center" wrapText="1"/>
    </xf>
    <xf numFmtId="2" fontId="3" fillId="41" borderId="11" xfId="61" applyNumberFormat="1" applyFont="1" applyFill="1" applyBorder="1" applyAlignment="1">
      <alignment horizontal="left" vertical="top" wrapText="1"/>
      <protection/>
    </xf>
    <xf numFmtId="2" fontId="1" fillId="41" borderId="13" xfId="61" applyNumberFormat="1" applyFont="1" applyFill="1" applyBorder="1" applyAlignment="1">
      <alignment horizontal="left" vertical="top" wrapText="1"/>
      <protection/>
    </xf>
    <xf numFmtId="0" fontId="1" fillId="41" borderId="11" xfId="0" applyFont="1" applyFill="1" applyBorder="1" applyAlignment="1">
      <alignment horizontal="left" vertical="justify"/>
    </xf>
    <xf numFmtId="0" fontId="6" fillId="41" borderId="11" xfId="60" applyFont="1" applyFill="1" applyBorder="1" applyAlignment="1">
      <alignment horizontal="left" vertical="top" wrapText="1"/>
      <protection/>
    </xf>
    <xf numFmtId="0" fontId="1" fillId="41" borderId="11" xfId="0" applyFont="1" applyFill="1" applyBorder="1" applyAlignment="1">
      <alignment horizontal="left"/>
    </xf>
    <xf numFmtId="2" fontId="1" fillId="41" borderId="17" xfId="0" applyNumberFormat="1" applyFont="1" applyFill="1" applyBorder="1" applyAlignment="1">
      <alignment horizontal="center" vertical="center"/>
    </xf>
    <xf numFmtId="2" fontId="1" fillId="41" borderId="17" xfId="61" applyNumberFormat="1" applyFont="1" applyFill="1" applyBorder="1" applyAlignment="1">
      <alignment horizontal="center" vertical="center" wrapText="1"/>
      <protection/>
    </xf>
    <xf numFmtId="0" fontId="1" fillId="41" borderId="0" xfId="0" applyFont="1" applyFill="1" applyAlignment="1">
      <alignment/>
    </xf>
    <xf numFmtId="190" fontId="12" fillId="41" borderId="11" xfId="61" applyNumberFormat="1" applyFont="1" applyFill="1" applyBorder="1" applyAlignment="1">
      <alignment horizontal="center" vertical="center" wrapText="1"/>
      <protection/>
    </xf>
    <xf numFmtId="49" fontId="1" fillId="41" borderId="11" xfId="61" applyNumberFormat="1" applyFont="1" applyFill="1" applyBorder="1" applyAlignment="1">
      <alignment horizontal="center" vertical="center" wrapText="1"/>
      <protection/>
    </xf>
    <xf numFmtId="49" fontId="4" fillId="41" borderId="11" xfId="0" applyNumberFormat="1" applyFont="1" applyFill="1" applyBorder="1" applyAlignment="1">
      <alignment horizontal="center" vertical="center" wrapText="1"/>
    </xf>
    <xf numFmtId="2" fontId="1" fillId="41" borderId="11" xfId="61" applyNumberFormat="1" applyFont="1" applyFill="1" applyBorder="1" applyAlignment="1">
      <alignment horizontal="center" vertical="center" wrapText="1"/>
      <protection/>
    </xf>
    <xf numFmtId="2" fontId="1" fillId="41" borderId="11" xfId="77" applyNumberFormat="1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left" wrapText="1"/>
    </xf>
    <xf numFmtId="0" fontId="1" fillId="41" borderId="0" xfId="0" applyFont="1" applyFill="1" applyAlignment="1">
      <alignment horizontal="left"/>
    </xf>
    <xf numFmtId="49" fontId="1" fillId="41" borderId="0" xfId="0" applyNumberFormat="1" applyFont="1" applyFill="1" applyAlignment="1">
      <alignment/>
    </xf>
    <xf numFmtId="0" fontId="1" fillId="41" borderId="0" xfId="0" applyFont="1" applyFill="1" applyAlignment="1">
      <alignment horizontal="left" vertical="top"/>
    </xf>
    <xf numFmtId="0" fontId="1" fillId="41" borderId="0" xfId="0" applyFont="1" applyFill="1" applyAlignment="1">
      <alignment vertical="top" wrapText="1"/>
    </xf>
    <xf numFmtId="0" fontId="1" fillId="41" borderId="11" xfId="0" applyNumberFormat="1" applyFont="1" applyFill="1" applyBorder="1" applyAlignment="1">
      <alignment horizontal="center" vertical="center" wrapText="1"/>
    </xf>
    <xf numFmtId="49" fontId="12" fillId="41" borderId="11" xfId="0" applyNumberFormat="1" applyFont="1" applyFill="1" applyBorder="1" applyAlignment="1">
      <alignment horizontal="center" vertical="center"/>
    </xf>
    <xf numFmtId="0" fontId="12" fillId="41" borderId="11" xfId="0" applyNumberFormat="1" applyFont="1" applyFill="1" applyBorder="1" applyAlignment="1">
      <alignment horizontal="center" vertical="center"/>
    </xf>
    <xf numFmtId="0" fontId="1" fillId="41" borderId="11" xfId="0" applyNumberFormat="1" applyFont="1" applyFill="1" applyBorder="1" applyAlignment="1">
      <alignment horizontal="left" vertical="center" wrapText="1" shrinkToFit="1"/>
    </xf>
    <xf numFmtId="0" fontId="1" fillId="41" borderId="11" xfId="0" applyNumberFormat="1" applyFont="1" applyFill="1" applyBorder="1" applyAlignment="1">
      <alignment horizontal="left" vertical="top" wrapText="1"/>
    </xf>
    <xf numFmtId="0" fontId="3" fillId="41" borderId="11" xfId="0" applyNumberFormat="1" applyFont="1" applyFill="1" applyBorder="1" applyAlignment="1">
      <alignment horizontal="left" vertical="top" wrapText="1"/>
    </xf>
    <xf numFmtId="0" fontId="64" fillId="41" borderId="11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wrapText="1"/>
    </xf>
    <xf numFmtId="0" fontId="4" fillId="41" borderId="13" xfId="0" applyNumberFormat="1" applyFont="1" applyFill="1" applyBorder="1" applyAlignment="1">
      <alignment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vertical="center" wrapText="1"/>
    </xf>
    <xf numFmtId="0" fontId="68" fillId="41" borderId="11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vertical="center" wrapText="1"/>
    </xf>
    <xf numFmtId="0" fontId="4" fillId="41" borderId="11" xfId="0" applyFont="1" applyFill="1" applyBorder="1" applyAlignment="1">
      <alignment vertical="center" wrapText="1"/>
    </xf>
    <xf numFmtId="49" fontId="1" fillId="41" borderId="23" xfId="0" applyNumberFormat="1" applyFont="1" applyFill="1" applyBorder="1" applyAlignment="1">
      <alignment horizontal="center" vertical="top"/>
    </xf>
    <xf numFmtId="0" fontId="4" fillId="41" borderId="23" xfId="0" applyFont="1" applyFill="1" applyBorder="1" applyAlignment="1">
      <alignment vertical="center" wrapText="1"/>
    </xf>
    <xf numFmtId="0" fontId="63" fillId="41" borderId="11" xfId="0" applyFont="1" applyFill="1" applyBorder="1" applyAlignment="1">
      <alignment horizontal="left" vertical="center" wrapText="1"/>
    </xf>
    <xf numFmtId="0" fontId="63" fillId="41" borderId="11" xfId="0" applyFont="1" applyFill="1" applyBorder="1" applyAlignment="1">
      <alignment horizontal="left" vertical="top" wrapText="1"/>
    </xf>
    <xf numFmtId="0" fontId="63" fillId="41" borderId="11" xfId="0" applyFont="1" applyFill="1" applyBorder="1" applyAlignment="1">
      <alignment wrapText="1"/>
    </xf>
    <xf numFmtId="0" fontId="63" fillId="41" borderId="11" xfId="0" applyNumberFormat="1" applyFont="1" applyFill="1" applyBorder="1" applyAlignment="1">
      <alignment horizontal="left" vertical="center" wrapText="1"/>
    </xf>
    <xf numFmtId="0" fontId="1" fillId="41" borderId="23" xfId="0" applyNumberFormat="1" applyFont="1" applyFill="1" applyBorder="1" applyAlignment="1">
      <alignment horizontal="left" vertical="top" wrapText="1" shrinkToFit="1"/>
    </xf>
    <xf numFmtId="0" fontId="63" fillId="41" borderId="0" xfId="0" applyFont="1" applyFill="1" applyAlignment="1">
      <alignment/>
    </xf>
    <xf numFmtId="0" fontId="3" fillId="41" borderId="11" xfId="0" applyFont="1" applyFill="1" applyBorder="1" applyAlignment="1">
      <alignment horizontal="left" vertical="top" wrapText="1"/>
    </xf>
    <xf numFmtId="0" fontId="1" fillId="41" borderId="11" xfId="0" applyFont="1" applyFill="1" applyBorder="1" applyAlignment="1">
      <alignment horizontal="center" wrapText="1"/>
    </xf>
    <xf numFmtId="3" fontId="12" fillId="41" borderId="11" xfId="0" applyNumberFormat="1" applyFont="1" applyFill="1" applyBorder="1" applyAlignment="1">
      <alignment horizontal="center"/>
    </xf>
    <xf numFmtId="3" fontId="12" fillId="41" borderId="13" xfId="0" applyNumberFormat="1" applyFont="1" applyFill="1" applyBorder="1" applyAlignment="1">
      <alignment horizontal="center"/>
    </xf>
    <xf numFmtId="0" fontId="12" fillId="41" borderId="18" xfId="0" applyFont="1" applyFill="1" applyBorder="1" applyAlignment="1">
      <alignment/>
    </xf>
    <xf numFmtId="4" fontId="3" fillId="41" borderId="11" xfId="0" applyNumberFormat="1" applyFont="1" applyFill="1" applyBorder="1" applyAlignment="1">
      <alignment vertical="center"/>
    </xf>
    <xf numFmtId="4" fontId="3" fillId="41" borderId="13" xfId="0" applyNumberFormat="1" applyFont="1" applyFill="1" applyBorder="1" applyAlignment="1">
      <alignment vertical="center"/>
    </xf>
    <xf numFmtId="2" fontId="3" fillId="41" borderId="11" xfId="0" applyNumberFormat="1" applyFont="1" applyFill="1" applyBorder="1" applyAlignment="1">
      <alignment vertical="center"/>
    </xf>
    <xf numFmtId="4" fontId="1" fillId="41" borderId="11" xfId="0" applyNumberFormat="1" applyFont="1" applyFill="1" applyBorder="1" applyAlignment="1">
      <alignment vertical="center"/>
    </xf>
    <xf numFmtId="4" fontId="1" fillId="41" borderId="13" xfId="0" applyNumberFormat="1" applyFont="1" applyFill="1" applyBorder="1" applyAlignment="1">
      <alignment vertical="center"/>
    </xf>
    <xf numFmtId="2" fontId="1" fillId="41" borderId="11" xfId="0" applyNumberFormat="1" applyFont="1" applyFill="1" applyBorder="1" applyAlignment="1">
      <alignment vertical="center"/>
    </xf>
    <xf numFmtId="4" fontId="1" fillId="41" borderId="11" xfId="0" applyNumberFormat="1" applyFont="1" applyFill="1" applyBorder="1" applyAlignment="1">
      <alignment horizontal="right"/>
    </xf>
    <xf numFmtId="4" fontId="1" fillId="41" borderId="11" xfId="0" applyNumberFormat="1" applyFont="1" applyFill="1" applyBorder="1" applyAlignment="1">
      <alignment horizontal="center"/>
    </xf>
    <xf numFmtId="4" fontId="1" fillId="41" borderId="13" xfId="0" applyNumberFormat="1" applyFont="1" applyFill="1" applyBorder="1" applyAlignment="1">
      <alignment horizontal="center"/>
    </xf>
    <xf numFmtId="2" fontId="1" fillId="41" borderId="14" xfId="0" applyNumberFormat="1" applyFont="1" applyFill="1" applyBorder="1" applyAlignment="1">
      <alignment vertical="center"/>
    </xf>
    <xf numFmtId="4" fontId="3" fillId="41" borderId="11" xfId="0" applyNumberFormat="1" applyFont="1" applyFill="1" applyBorder="1" applyAlignment="1">
      <alignment horizontal="center"/>
    </xf>
    <xf numFmtId="4" fontId="3" fillId="41" borderId="13" xfId="0" applyNumberFormat="1" applyFont="1" applyFill="1" applyBorder="1" applyAlignment="1">
      <alignment horizontal="center"/>
    </xf>
    <xf numFmtId="2" fontId="3" fillId="41" borderId="14" xfId="0" applyNumberFormat="1" applyFont="1" applyFill="1" applyBorder="1" applyAlignment="1">
      <alignment vertical="center"/>
    </xf>
    <xf numFmtId="4" fontId="3" fillId="41" borderId="14" xfId="0" applyNumberFormat="1" applyFont="1" applyFill="1" applyBorder="1" applyAlignment="1">
      <alignment vertical="center"/>
    </xf>
    <xf numFmtId="2" fontId="1" fillId="41" borderId="18" xfId="0" applyNumberFormat="1" applyFont="1" applyFill="1" applyBorder="1" applyAlignment="1">
      <alignment vertical="center"/>
    </xf>
    <xf numFmtId="0" fontId="1" fillId="41" borderId="12" xfId="0" applyFont="1" applyFill="1" applyBorder="1" applyAlignment="1">
      <alignment vertical="center" wrapText="1"/>
    </xf>
    <xf numFmtId="2" fontId="1" fillId="41" borderId="12" xfId="0" applyNumberFormat="1" applyFont="1" applyFill="1" applyBorder="1" applyAlignment="1">
      <alignment vertical="center"/>
    </xf>
    <xf numFmtId="0" fontId="1" fillId="41" borderId="11" xfId="0" applyFont="1" applyFill="1" applyBorder="1" applyAlignment="1">
      <alignment vertical="center" wrapText="1"/>
    </xf>
    <xf numFmtId="0" fontId="3" fillId="41" borderId="11" xfId="0" applyFont="1" applyFill="1" applyBorder="1" applyAlignment="1">
      <alignment vertical="center"/>
    </xf>
    <xf numFmtId="0" fontId="1" fillId="41" borderId="18" xfId="0" applyFont="1" applyFill="1" applyBorder="1" applyAlignment="1">
      <alignment vertical="center"/>
    </xf>
    <xf numFmtId="0" fontId="1" fillId="41" borderId="11" xfId="0" applyFont="1" applyFill="1" applyBorder="1" applyAlignment="1">
      <alignment vertical="center"/>
    </xf>
    <xf numFmtId="2" fontId="1" fillId="41" borderId="11" xfId="0" applyNumberFormat="1" applyFont="1" applyFill="1" applyBorder="1" applyAlignment="1">
      <alignment/>
    </xf>
    <xf numFmtId="2" fontId="1" fillId="41" borderId="18" xfId="0" applyNumberFormat="1" applyFont="1" applyFill="1" applyBorder="1" applyAlignment="1">
      <alignment/>
    </xf>
    <xf numFmtId="0" fontId="1" fillId="41" borderId="11" xfId="0" applyNumberFormat="1" applyFont="1" applyFill="1" applyBorder="1" applyAlignment="1">
      <alignment horizontal="left" vertical="center" wrapText="1"/>
    </xf>
    <xf numFmtId="191" fontId="1" fillId="41" borderId="11" xfId="0" applyNumberFormat="1" applyFont="1" applyFill="1" applyBorder="1" applyAlignment="1">
      <alignment horizontal="right" vertical="center"/>
    </xf>
    <xf numFmtId="191" fontId="1" fillId="41" borderId="11" xfId="0" applyNumberFormat="1" applyFont="1" applyFill="1" applyBorder="1" applyAlignment="1">
      <alignment vertical="center"/>
    </xf>
    <xf numFmtId="191" fontId="1" fillId="41" borderId="13" xfId="0" applyNumberFormat="1" applyFont="1" applyFill="1" applyBorder="1" applyAlignment="1">
      <alignment vertical="center"/>
    </xf>
    <xf numFmtId="4" fontId="1" fillId="41" borderId="12" xfId="0" applyNumberFormat="1" applyFont="1" applyFill="1" applyBorder="1" applyAlignment="1">
      <alignment vertical="center"/>
    </xf>
    <xf numFmtId="0" fontId="3" fillId="41" borderId="0" xfId="0" applyFont="1" applyFill="1" applyAlignment="1">
      <alignment/>
    </xf>
    <xf numFmtId="0" fontId="63" fillId="41" borderId="0" xfId="0" applyFont="1" applyFill="1" applyBorder="1" applyAlignment="1">
      <alignment/>
    </xf>
    <xf numFmtId="49" fontId="1" fillId="41" borderId="0" xfId="0" applyNumberFormat="1" applyFont="1" applyFill="1" applyAlignment="1">
      <alignment horizontal="center" vertical="center"/>
    </xf>
    <xf numFmtId="187" fontId="1" fillId="41" borderId="0" xfId="71" applyFont="1" applyFill="1" applyAlignment="1">
      <alignment horizontal="left"/>
    </xf>
    <xf numFmtId="49" fontId="13" fillId="41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" fillId="41" borderId="0" xfId="0" applyFont="1" applyFill="1" applyAlignment="1">
      <alignment horizontal="left" vertical="center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wrapText="1"/>
    </xf>
    <xf numFmtId="0" fontId="1" fillId="41" borderId="11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center" vertical="center"/>
    </xf>
    <xf numFmtId="49" fontId="7" fillId="41" borderId="11" xfId="0" applyNumberFormat="1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/>
    </xf>
    <xf numFmtId="0" fontId="1" fillId="41" borderId="26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left" vertical="center"/>
    </xf>
    <xf numFmtId="4" fontId="1" fillId="41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41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41" borderId="16" xfId="0" applyFont="1" applyFill="1" applyBorder="1" applyAlignment="1">
      <alignment horizontal="center" vertical="top" wrapText="1"/>
    </xf>
    <xf numFmtId="0" fontId="1" fillId="41" borderId="0" xfId="0" applyFont="1" applyFill="1" applyAlignment="1">
      <alignment horizontal="right"/>
    </xf>
    <xf numFmtId="0" fontId="9" fillId="41" borderId="0" xfId="0" applyFont="1" applyFill="1" applyAlignment="1">
      <alignment horizontal="center"/>
    </xf>
    <xf numFmtId="187" fontId="1" fillId="41" borderId="0" xfId="71" applyFont="1" applyFill="1" applyAlignment="1">
      <alignment horizontal="right"/>
    </xf>
    <xf numFmtId="0" fontId="0" fillId="41" borderId="0" xfId="0" applyFill="1" applyAlignment="1">
      <alignment horizontal="right"/>
    </xf>
    <xf numFmtId="0" fontId="0" fillId="41" borderId="0" xfId="0" applyFill="1" applyAlignment="1">
      <alignment/>
    </xf>
    <xf numFmtId="187" fontId="1" fillId="41" borderId="0" xfId="77" applyFont="1" applyFill="1" applyAlignment="1">
      <alignment horizontal="right"/>
    </xf>
    <xf numFmtId="4" fontId="1" fillId="41" borderId="13" xfId="0" applyNumberFormat="1" applyFont="1" applyFill="1" applyBorder="1" applyAlignment="1">
      <alignment horizontal="center" vertical="center" wrapText="1"/>
    </xf>
    <xf numFmtId="4" fontId="1" fillId="41" borderId="17" xfId="0" applyNumberFormat="1" applyFont="1" applyFill="1" applyBorder="1" applyAlignment="1">
      <alignment horizontal="center" vertical="center" wrapText="1"/>
    </xf>
    <xf numFmtId="187" fontId="1" fillId="0" borderId="0" xfId="71" applyFont="1" applyFill="1" applyAlignment="1">
      <alignment horizontal="right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188" fontId="17" fillId="0" borderId="13" xfId="71" applyNumberFormat="1" applyFont="1" applyBorder="1" applyAlignment="1">
      <alignment horizontal="center" vertical="center"/>
    </xf>
    <xf numFmtId="188" fontId="17" fillId="0" borderId="17" xfId="71" applyNumberFormat="1" applyFont="1" applyBorder="1" applyAlignment="1">
      <alignment horizontal="center" vertical="center"/>
    </xf>
    <xf numFmtId="188" fontId="19" fillId="0" borderId="13" xfId="71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41" borderId="0" xfId="0" applyFont="1" applyFill="1" applyBorder="1" applyAlignment="1">
      <alignment horizontal="right"/>
    </xf>
    <xf numFmtId="49" fontId="9" fillId="41" borderId="0" xfId="0" applyNumberFormat="1" applyFont="1" applyFill="1" applyAlignment="1">
      <alignment horizontal="center" wrapText="1"/>
    </xf>
    <xf numFmtId="4" fontId="1" fillId="41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7" fontId="1" fillId="41" borderId="0" xfId="71" applyFont="1" applyFill="1" applyAlignment="1">
      <alignment horizontal="right"/>
    </xf>
    <xf numFmtId="0" fontId="9" fillId="41" borderId="16" xfId="0" applyFont="1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/>
    </xf>
    <xf numFmtId="0" fontId="1" fillId="41" borderId="0" xfId="0" applyFont="1" applyFill="1" applyAlignment="1">
      <alignment horizontal="right" vertical="center" wrapText="1"/>
    </xf>
    <xf numFmtId="0" fontId="0" fillId="41" borderId="0" xfId="0" applyFill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horizontal="right" vertical="top" wrapText="1"/>
    </xf>
    <xf numFmtId="4" fontId="1" fillId="41" borderId="12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top" wrapText="1"/>
      <protection/>
    </xf>
    <xf numFmtId="4" fontId="1" fillId="0" borderId="13" xfId="58" applyNumberFormat="1" applyFont="1" applyBorder="1" applyAlignment="1">
      <alignment horizontal="center" vertical="top" wrapText="1"/>
      <protection/>
    </xf>
    <xf numFmtId="4" fontId="1" fillId="0" borderId="17" xfId="58" applyNumberFormat="1" applyFont="1" applyBorder="1" applyAlignment="1">
      <alignment horizontal="center" vertical="top" wrapText="1"/>
      <protection/>
    </xf>
    <xf numFmtId="4" fontId="1" fillId="41" borderId="13" xfId="58" applyNumberFormat="1" applyFont="1" applyFill="1" applyBorder="1" applyAlignment="1">
      <alignment horizontal="center" vertical="top" wrapText="1"/>
      <protection/>
    </xf>
    <xf numFmtId="4" fontId="1" fillId="41" borderId="17" xfId="58" applyNumberFormat="1" applyFont="1" applyFill="1" applyBorder="1" applyAlignment="1">
      <alignment horizontal="center" vertical="top" wrapText="1"/>
      <protection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1" xfId="58" applyFont="1" applyBorder="1" applyAlignment="1">
      <alignment horizontal="center" vertical="top" wrapText="1"/>
      <protection/>
    </xf>
    <xf numFmtId="4" fontId="1" fillId="0" borderId="11" xfId="58" applyNumberFormat="1" applyFont="1" applyBorder="1" applyAlignment="1">
      <alignment horizontal="center" vertical="top" wrapText="1"/>
      <protection/>
    </xf>
    <xf numFmtId="0" fontId="1" fillId="0" borderId="17" xfId="58" applyFont="1" applyBorder="1" applyAlignment="1">
      <alignment horizontal="center" vertical="top" wrapText="1"/>
      <protection/>
    </xf>
    <xf numFmtId="0" fontId="1" fillId="0" borderId="13" xfId="58" applyFont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3" fontId="9" fillId="0" borderId="0" xfId="0" applyNumberFormat="1" applyFont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191" fontId="1" fillId="0" borderId="13" xfId="0" applyNumberFormat="1" applyFont="1" applyBorder="1" applyAlignment="1">
      <alignment horizontal="center" vertical="center" wrapText="1"/>
    </xf>
    <xf numFmtId="191" fontId="1" fillId="0" borderId="17" xfId="0" applyNumberFormat="1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Обычный_Брг_03_3" xfId="60"/>
    <cellStyle name="Обычный_Лист1" xfId="61"/>
    <cellStyle name="Обычный_Приложения 1, 2 " xfId="62"/>
    <cellStyle name="Обычный_приложения к бюджету (на 2008 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2.7109375" style="0" customWidth="1"/>
    <col min="4" max="4" width="16.8515625" style="0" customWidth="1"/>
    <col min="5" max="5" width="11.8515625" style="0" customWidth="1"/>
    <col min="6" max="6" width="24.28125" style="0" customWidth="1"/>
  </cols>
  <sheetData>
    <row r="1" spans="1:6" ht="12.75">
      <c r="A1" s="1"/>
      <c r="B1" s="1"/>
      <c r="C1" s="1"/>
      <c r="D1" s="464" t="s">
        <v>279</v>
      </c>
      <c r="E1" s="464"/>
      <c r="F1" s="465"/>
    </row>
    <row r="2" spans="1:6" ht="12.75">
      <c r="A2" s="1"/>
      <c r="B2" s="1"/>
      <c r="C2" s="1"/>
      <c r="D2" s="466" t="s">
        <v>654</v>
      </c>
      <c r="E2" s="466"/>
      <c r="F2" s="466"/>
    </row>
    <row r="3" spans="1:6" ht="12.75">
      <c r="A3" s="1"/>
      <c r="B3" s="1"/>
      <c r="C3" s="1"/>
      <c r="D3" s="466" t="s">
        <v>731</v>
      </c>
      <c r="E3" s="466"/>
      <c r="F3" s="466"/>
    </row>
    <row r="4" spans="1:6" ht="15">
      <c r="A4" s="31"/>
      <c r="B4" s="31"/>
      <c r="C4" s="31"/>
      <c r="D4" s="31"/>
      <c r="E4" s="31"/>
      <c r="F4" s="31"/>
    </row>
    <row r="5" spans="1:6" ht="15.75">
      <c r="A5" s="467" t="s">
        <v>260</v>
      </c>
      <c r="B5" s="467"/>
      <c r="C5" s="467"/>
      <c r="D5" s="467"/>
      <c r="E5" s="467"/>
      <c r="F5" s="467"/>
    </row>
    <row r="6" spans="1:6" ht="33" customHeight="1">
      <c r="A6" s="468" t="s">
        <v>704</v>
      </c>
      <c r="B6" s="468"/>
      <c r="C6" s="468"/>
      <c r="D6" s="468"/>
      <c r="E6" s="468"/>
      <c r="F6" s="468"/>
    </row>
    <row r="7" spans="1:6" ht="14.25">
      <c r="A7" s="116"/>
      <c r="B7" s="116"/>
      <c r="C7" s="116"/>
      <c r="D7" s="116"/>
      <c r="E7" s="116"/>
      <c r="F7" s="116"/>
    </row>
    <row r="8" spans="1:6" ht="22.5">
      <c r="A8" s="90" t="s">
        <v>118</v>
      </c>
      <c r="B8" s="90" t="s">
        <v>261</v>
      </c>
      <c r="C8" s="90" t="s">
        <v>262</v>
      </c>
      <c r="D8" s="90" t="s">
        <v>263</v>
      </c>
      <c r="E8" s="90" t="s">
        <v>264</v>
      </c>
      <c r="F8" s="90" t="s">
        <v>265</v>
      </c>
    </row>
    <row r="9" spans="1:6" ht="14.25">
      <c r="A9" s="469" t="s">
        <v>582</v>
      </c>
      <c r="B9" s="470"/>
      <c r="C9" s="470"/>
      <c r="D9" s="470"/>
      <c r="E9" s="470"/>
      <c r="F9" s="471"/>
    </row>
    <row r="10" spans="1:6" ht="15">
      <c r="A10" s="117" t="s">
        <v>145</v>
      </c>
      <c r="B10" s="117"/>
      <c r="C10" s="117"/>
      <c r="D10" s="117"/>
      <c r="E10" s="117"/>
      <c r="F10" s="89"/>
    </row>
    <row r="11" spans="1:6" ht="14.25">
      <c r="A11" s="118"/>
      <c r="B11" s="118" t="s">
        <v>266</v>
      </c>
      <c r="C11" s="118"/>
      <c r="D11" s="118"/>
      <c r="E11" s="118"/>
      <c r="F11" s="119">
        <f>SUM(F10:F10)</f>
        <v>0</v>
      </c>
    </row>
    <row r="12" spans="1:6" ht="14.25">
      <c r="A12" s="461" t="s">
        <v>663</v>
      </c>
      <c r="B12" s="462"/>
      <c r="C12" s="462"/>
      <c r="D12" s="462"/>
      <c r="E12" s="462"/>
      <c r="F12" s="463"/>
    </row>
    <row r="13" spans="1:6" ht="15">
      <c r="A13" s="2">
        <v>1</v>
      </c>
      <c r="B13" s="120" t="s">
        <v>267</v>
      </c>
      <c r="C13" s="120" t="s">
        <v>267</v>
      </c>
      <c r="D13" s="120" t="s">
        <v>267</v>
      </c>
      <c r="E13" s="120" t="s">
        <v>267</v>
      </c>
      <c r="F13" s="121">
        <v>0</v>
      </c>
    </row>
    <row r="14" spans="1:6" ht="14.25">
      <c r="A14" s="120"/>
      <c r="B14" s="120" t="s">
        <v>266</v>
      </c>
      <c r="C14" s="120"/>
      <c r="D14" s="120"/>
      <c r="E14" s="120"/>
      <c r="F14" s="122">
        <v>0</v>
      </c>
    </row>
    <row r="15" spans="1:6" ht="14.25">
      <c r="A15" s="461" t="s">
        <v>705</v>
      </c>
      <c r="B15" s="462"/>
      <c r="C15" s="462"/>
      <c r="D15" s="462"/>
      <c r="E15" s="462"/>
      <c r="F15" s="463"/>
    </row>
    <row r="16" spans="1:6" ht="15">
      <c r="A16" s="2">
        <v>1</v>
      </c>
      <c r="B16" s="120" t="s">
        <v>267</v>
      </c>
      <c r="C16" s="120" t="s">
        <v>267</v>
      </c>
      <c r="D16" s="120" t="s">
        <v>267</v>
      </c>
      <c r="E16" s="120" t="s">
        <v>267</v>
      </c>
      <c r="F16" s="121">
        <v>0</v>
      </c>
    </row>
    <row r="17" spans="1:6" ht="14.25">
      <c r="A17" s="120"/>
      <c r="B17" s="120" t="s">
        <v>266</v>
      </c>
      <c r="C17" s="120"/>
      <c r="D17" s="120"/>
      <c r="E17" s="120"/>
      <c r="F17" s="123">
        <f>SUM(F14:F15)</f>
        <v>0</v>
      </c>
    </row>
    <row r="26" ht="12.75">
      <c r="B26" s="137"/>
    </row>
  </sheetData>
  <sheetProtection/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11"/>
  <sheetViews>
    <sheetView zoomScalePageLayoutView="0" workbookViewId="0" topLeftCell="A194">
      <selection activeCell="C78" sqref="C78:O81"/>
    </sheetView>
  </sheetViews>
  <sheetFormatPr defaultColWidth="9.140625" defaultRowHeight="12.75"/>
  <cols>
    <col min="1" max="1" width="9.140625" style="184" customWidth="1"/>
    <col min="2" max="2" width="7.00390625" style="184" customWidth="1"/>
    <col min="3" max="3" width="14.421875" style="184" customWidth="1"/>
    <col min="4" max="4" width="5.421875" style="184" customWidth="1"/>
    <col min="5" max="5" width="58.28125" style="450" customWidth="1"/>
    <col min="6" max="6" width="11.00390625" style="211" bestFit="1" customWidth="1"/>
    <col min="7" max="7" width="12.421875" style="184" hidden="1" customWidth="1"/>
    <col min="8" max="10" width="11.421875" style="184" hidden="1" customWidth="1"/>
    <col min="11" max="11" width="10.421875" style="184" hidden="1" customWidth="1"/>
    <col min="12" max="12" width="12.421875" style="184" hidden="1" customWidth="1"/>
    <col min="13" max="14" width="9.140625" style="185" hidden="1" customWidth="1"/>
    <col min="15" max="15" width="10.140625" style="184" customWidth="1"/>
    <col min="16" max="16384" width="9.140625" style="26" customWidth="1"/>
  </cols>
  <sheetData>
    <row r="1" spans="2:15" ht="12.75">
      <c r="B1" s="446"/>
      <c r="C1" s="446"/>
      <c r="D1" s="446"/>
      <c r="E1" s="490" t="s">
        <v>400</v>
      </c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2:15" ht="12.75">
      <c r="B2" s="446"/>
      <c r="C2" s="446"/>
      <c r="D2" s="446"/>
      <c r="E2" s="490" t="s">
        <v>661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2:15" ht="12.75">
      <c r="B3" s="446"/>
      <c r="C3" s="446"/>
      <c r="D3" s="446"/>
      <c r="E3" s="514" t="s">
        <v>731</v>
      </c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2:6" ht="12.75">
      <c r="B4" s="446"/>
      <c r="C4" s="446"/>
      <c r="D4" s="446"/>
      <c r="E4" s="447"/>
      <c r="F4" s="207"/>
    </row>
    <row r="5" spans="1:15" s="32" customFormat="1" ht="15.75" customHeight="1">
      <c r="A5" s="512" t="s">
        <v>720</v>
      </c>
      <c r="B5" s="513"/>
      <c r="C5" s="513"/>
      <c r="D5" s="513"/>
      <c r="E5" s="513"/>
      <c r="F5" s="513"/>
      <c r="G5" s="513"/>
      <c r="H5" s="212"/>
      <c r="I5" s="212"/>
      <c r="J5" s="212"/>
      <c r="K5" s="212"/>
      <c r="L5" s="212"/>
      <c r="M5" s="213"/>
      <c r="N5" s="213"/>
      <c r="O5" s="212"/>
    </row>
    <row r="6" spans="1:17" ht="33.75">
      <c r="A6" s="100" t="s">
        <v>17</v>
      </c>
      <c r="B6" s="279" t="s">
        <v>181</v>
      </c>
      <c r="C6" s="279" t="s">
        <v>182</v>
      </c>
      <c r="D6" s="279" t="s">
        <v>183</v>
      </c>
      <c r="E6" s="217" t="s">
        <v>184</v>
      </c>
      <c r="F6" s="208" t="s">
        <v>693</v>
      </c>
      <c r="G6" s="214" t="s">
        <v>185</v>
      </c>
      <c r="H6" s="214" t="s">
        <v>131</v>
      </c>
      <c r="I6" s="214" t="s">
        <v>177</v>
      </c>
      <c r="J6" s="214" t="s">
        <v>132</v>
      </c>
      <c r="K6" s="214" t="s">
        <v>59</v>
      </c>
      <c r="L6" s="215" t="s">
        <v>178</v>
      </c>
      <c r="M6" s="216"/>
      <c r="N6" s="217"/>
      <c r="O6" s="216" t="s">
        <v>721</v>
      </c>
      <c r="Q6" s="27"/>
    </row>
    <row r="7" spans="1:17" s="35" customFormat="1" ht="10.5">
      <c r="A7" s="220"/>
      <c r="B7" s="448" t="s">
        <v>60</v>
      </c>
      <c r="C7" s="448" t="s">
        <v>186</v>
      </c>
      <c r="D7" s="448" t="s">
        <v>187</v>
      </c>
      <c r="E7" s="449">
        <v>4</v>
      </c>
      <c r="F7" s="209">
        <v>5</v>
      </c>
      <c r="G7" s="218"/>
      <c r="H7" s="218"/>
      <c r="I7" s="218"/>
      <c r="J7" s="218"/>
      <c r="K7" s="218"/>
      <c r="L7" s="219"/>
      <c r="M7" s="220"/>
      <c r="N7" s="221"/>
      <c r="O7" s="222">
        <v>6</v>
      </c>
      <c r="Q7" s="183"/>
    </row>
    <row r="8" spans="1:15" s="68" customFormat="1" ht="15.75">
      <c r="A8" s="173" t="s">
        <v>18</v>
      </c>
      <c r="B8" s="234"/>
      <c r="C8" s="173"/>
      <c r="D8" s="173"/>
      <c r="E8" s="174" t="s">
        <v>19</v>
      </c>
      <c r="F8" s="210">
        <f>F9+F86+F92+F110+F132+F168+F176+F189+F185</f>
        <v>29031.94</v>
      </c>
      <c r="G8" s="223"/>
      <c r="H8" s="223"/>
      <c r="I8" s="223"/>
      <c r="J8" s="223"/>
      <c r="K8" s="223"/>
      <c r="L8" s="224"/>
      <c r="M8" s="225"/>
      <c r="N8" s="226"/>
      <c r="O8" s="227">
        <f>O9+O86+O92+O110+O132+O168+O172+O189+O185</f>
        <v>29093.4</v>
      </c>
    </row>
    <row r="9" spans="1:15" ht="12.75">
      <c r="A9" s="100"/>
      <c r="B9" s="173" t="s">
        <v>154</v>
      </c>
      <c r="C9" s="173"/>
      <c r="D9" s="173"/>
      <c r="E9" s="411" t="s">
        <v>155</v>
      </c>
      <c r="F9" s="136">
        <f aca="true" t="shared" si="0" ref="F9:O9">F10+F15+F60+F56</f>
        <v>4464.86</v>
      </c>
      <c r="G9" s="136">
        <f t="shared" si="0"/>
        <v>0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0</v>
      </c>
      <c r="M9" s="136">
        <f t="shared" si="0"/>
        <v>0</v>
      </c>
      <c r="N9" s="136">
        <f t="shared" si="0"/>
        <v>0</v>
      </c>
      <c r="O9" s="136">
        <f t="shared" si="0"/>
        <v>4426.32</v>
      </c>
    </row>
    <row r="10" spans="1:15" ht="25.5">
      <c r="A10" s="100"/>
      <c r="B10" s="126" t="s">
        <v>156</v>
      </c>
      <c r="C10" s="126"/>
      <c r="D10" s="126"/>
      <c r="E10" s="131" t="s">
        <v>159</v>
      </c>
      <c r="F10" s="130">
        <f>F12</f>
        <v>935.8</v>
      </c>
      <c r="O10" s="187">
        <f>O11</f>
        <v>935.8</v>
      </c>
    </row>
    <row r="11" spans="1:17" ht="30" customHeight="1">
      <c r="A11" s="100"/>
      <c r="B11" s="126"/>
      <c r="C11" s="126" t="s">
        <v>321</v>
      </c>
      <c r="D11" s="126"/>
      <c r="E11" s="131" t="s">
        <v>736</v>
      </c>
      <c r="F11" s="130">
        <f>F12</f>
        <v>935.8</v>
      </c>
      <c r="O11" s="228">
        <f>O12</f>
        <v>935.8</v>
      </c>
      <c r="Q11" s="27"/>
    </row>
    <row r="12" spans="1:15" ht="25.5">
      <c r="A12" s="100"/>
      <c r="B12" s="126"/>
      <c r="C12" s="126" t="s">
        <v>342</v>
      </c>
      <c r="D12" s="126"/>
      <c r="E12" s="131" t="s">
        <v>336</v>
      </c>
      <c r="F12" s="130">
        <f>F13</f>
        <v>935.8</v>
      </c>
      <c r="O12" s="187">
        <f>O13</f>
        <v>935.8</v>
      </c>
    </row>
    <row r="13" spans="1:15" ht="12.75">
      <c r="A13" s="100"/>
      <c r="B13" s="126"/>
      <c r="C13" s="126" t="s">
        <v>343</v>
      </c>
      <c r="D13" s="126"/>
      <c r="E13" s="131" t="s">
        <v>337</v>
      </c>
      <c r="F13" s="130">
        <f>F14</f>
        <v>935.8</v>
      </c>
      <c r="O13" s="187">
        <f>O14</f>
        <v>935.8</v>
      </c>
    </row>
    <row r="14" spans="1:15" ht="51">
      <c r="A14" s="100"/>
      <c r="B14" s="126"/>
      <c r="C14" s="126"/>
      <c r="D14" s="126" t="s">
        <v>121</v>
      </c>
      <c r="E14" s="131" t="s">
        <v>270</v>
      </c>
      <c r="F14" s="130">
        <v>935.8</v>
      </c>
      <c r="O14" s="187">
        <v>935.8</v>
      </c>
    </row>
    <row r="15" spans="1:15" ht="38.25">
      <c r="A15" s="100"/>
      <c r="B15" s="126" t="s">
        <v>160</v>
      </c>
      <c r="C15" s="126"/>
      <c r="D15" s="126"/>
      <c r="E15" s="131" t="s">
        <v>161</v>
      </c>
      <c r="F15" s="130">
        <f>F16+F35+F39</f>
        <v>2776.12</v>
      </c>
      <c r="O15" s="187">
        <f>O16+O35+O39</f>
        <v>2776.12</v>
      </c>
    </row>
    <row r="16" spans="1:15" ht="30" customHeight="1">
      <c r="A16" s="100"/>
      <c r="B16" s="126"/>
      <c r="C16" s="126" t="s">
        <v>321</v>
      </c>
      <c r="D16" s="126"/>
      <c r="E16" s="131" t="s">
        <v>736</v>
      </c>
      <c r="F16" s="130">
        <f>F17+F24</f>
        <v>2636.73</v>
      </c>
      <c r="O16" s="187">
        <f>O17+O24</f>
        <v>2636.73</v>
      </c>
    </row>
    <row r="17" spans="1:15" ht="25.5">
      <c r="A17" s="100"/>
      <c r="B17" s="126"/>
      <c r="C17" s="126" t="s">
        <v>342</v>
      </c>
      <c r="D17" s="126"/>
      <c r="E17" s="131" t="s">
        <v>336</v>
      </c>
      <c r="F17" s="130">
        <f>F18+F22</f>
        <v>2544.1</v>
      </c>
      <c r="O17" s="187">
        <f>O18+O22</f>
        <v>2544.1</v>
      </c>
    </row>
    <row r="18" spans="1:15" ht="12.75">
      <c r="A18" s="100"/>
      <c r="B18" s="126"/>
      <c r="C18" s="126" t="s">
        <v>344</v>
      </c>
      <c r="D18" s="126"/>
      <c r="E18" s="131" t="s">
        <v>322</v>
      </c>
      <c r="F18" s="130">
        <f>F19+F20+F21</f>
        <v>2540.8</v>
      </c>
      <c r="O18" s="187">
        <f>O19+O20+O21</f>
        <v>2540.8</v>
      </c>
    </row>
    <row r="19" spans="1:15" ht="51">
      <c r="A19" s="100"/>
      <c r="B19" s="126"/>
      <c r="C19" s="126"/>
      <c r="D19" s="126" t="s">
        <v>121</v>
      </c>
      <c r="E19" s="131" t="s">
        <v>270</v>
      </c>
      <c r="F19" s="130">
        <v>2015</v>
      </c>
      <c r="O19" s="187">
        <v>2015</v>
      </c>
    </row>
    <row r="20" spans="1:15" ht="25.5">
      <c r="A20" s="100"/>
      <c r="B20" s="126"/>
      <c r="C20" s="126"/>
      <c r="D20" s="126" t="s">
        <v>122</v>
      </c>
      <c r="E20" s="131" t="s">
        <v>302</v>
      </c>
      <c r="F20" s="130">
        <v>495.8</v>
      </c>
      <c r="O20" s="187">
        <v>495.8</v>
      </c>
    </row>
    <row r="21" spans="1:15" ht="12.75">
      <c r="A21" s="100"/>
      <c r="B21" s="126"/>
      <c r="C21" s="126"/>
      <c r="D21" s="126" t="s">
        <v>123</v>
      </c>
      <c r="E21" s="131" t="s">
        <v>124</v>
      </c>
      <c r="F21" s="130">
        <v>30</v>
      </c>
      <c r="O21" s="187">
        <v>30</v>
      </c>
    </row>
    <row r="22" spans="1:15" ht="12.75">
      <c r="A22" s="100"/>
      <c r="B22" s="126"/>
      <c r="C22" s="126" t="s">
        <v>579</v>
      </c>
      <c r="D22" s="126"/>
      <c r="E22" s="131" t="s">
        <v>190</v>
      </c>
      <c r="F22" s="130">
        <f>F23</f>
        <v>3.3</v>
      </c>
      <c r="O22" s="228">
        <f>O23</f>
        <v>3.3</v>
      </c>
    </row>
    <row r="23" spans="1:15" ht="25.5">
      <c r="A23" s="100"/>
      <c r="B23" s="126"/>
      <c r="C23" s="126"/>
      <c r="D23" s="126" t="s">
        <v>122</v>
      </c>
      <c r="E23" s="131" t="s">
        <v>302</v>
      </c>
      <c r="F23" s="130">
        <v>3.3</v>
      </c>
      <c r="O23" s="187">
        <v>3.3</v>
      </c>
    </row>
    <row r="24" spans="1:15" ht="17.25" customHeight="1">
      <c r="A24" s="100"/>
      <c r="B24" s="126"/>
      <c r="C24" s="126" t="s">
        <v>347</v>
      </c>
      <c r="D24" s="126"/>
      <c r="E24" s="131" t="s">
        <v>339</v>
      </c>
      <c r="F24" s="130">
        <f>F25+F27+F29+F31+F33</f>
        <v>92.63</v>
      </c>
      <c r="O24" s="187">
        <f>O25+O27+O29+O31+O33</f>
        <v>92.63</v>
      </c>
    </row>
    <row r="25" spans="1:15" ht="25.5">
      <c r="A25" s="100"/>
      <c r="B25" s="126"/>
      <c r="C25" s="126" t="s">
        <v>348</v>
      </c>
      <c r="D25" s="126"/>
      <c r="E25" s="131" t="s">
        <v>157</v>
      </c>
      <c r="F25" s="130">
        <f>F26</f>
        <v>92.63</v>
      </c>
      <c r="O25" s="186">
        <f>O26</f>
        <v>92.63</v>
      </c>
    </row>
    <row r="26" spans="1:15" ht="12.75">
      <c r="A26" s="100"/>
      <c r="B26" s="126"/>
      <c r="C26" s="126"/>
      <c r="D26" s="126" t="s">
        <v>188</v>
      </c>
      <c r="E26" s="201" t="s">
        <v>162</v>
      </c>
      <c r="F26" s="130">
        <v>92.63</v>
      </c>
      <c r="O26" s="228">
        <v>92.63</v>
      </c>
    </row>
    <row r="27" spans="1:15" ht="18.75" customHeight="1" hidden="1">
      <c r="A27" s="100"/>
      <c r="B27" s="126"/>
      <c r="C27" s="126" t="s">
        <v>349</v>
      </c>
      <c r="D27" s="126"/>
      <c r="E27" s="131" t="s">
        <v>31</v>
      </c>
      <c r="F27" s="130">
        <f>F28</f>
        <v>0</v>
      </c>
      <c r="O27" s="187">
        <f>O28</f>
        <v>0</v>
      </c>
    </row>
    <row r="28" spans="1:15" ht="12.75" hidden="1">
      <c r="A28" s="100"/>
      <c r="B28" s="126"/>
      <c r="C28" s="126"/>
      <c r="D28" s="126" t="s">
        <v>188</v>
      </c>
      <c r="E28" s="201" t="s">
        <v>162</v>
      </c>
      <c r="F28" s="130"/>
      <c r="O28" s="187"/>
    </row>
    <row r="29" spans="1:15" ht="25.5" hidden="1">
      <c r="A29" s="100"/>
      <c r="B29" s="126"/>
      <c r="C29" s="126" t="s">
        <v>350</v>
      </c>
      <c r="D29" s="126"/>
      <c r="E29" s="131" t="s">
        <v>157</v>
      </c>
      <c r="F29" s="130">
        <f>F30</f>
        <v>0</v>
      </c>
      <c r="O29" s="187">
        <f>O30</f>
        <v>0</v>
      </c>
    </row>
    <row r="30" spans="1:15" ht="12.75" hidden="1">
      <c r="A30" s="100"/>
      <c r="B30" s="126"/>
      <c r="C30" s="126"/>
      <c r="D30" s="126" t="s">
        <v>188</v>
      </c>
      <c r="E30" s="201" t="s">
        <v>162</v>
      </c>
      <c r="F30" s="130">
        <v>0</v>
      </c>
      <c r="O30" s="187">
        <v>0</v>
      </c>
    </row>
    <row r="31" spans="1:15" ht="38.25" hidden="1">
      <c r="A31" s="100"/>
      <c r="B31" s="126"/>
      <c r="C31" s="126" t="s">
        <v>351</v>
      </c>
      <c r="D31" s="126"/>
      <c r="E31" s="131" t="s">
        <v>340</v>
      </c>
      <c r="F31" s="130">
        <f>F32</f>
        <v>0</v>
      </c>
      <c r="O31" s="228">
        <f>O32</f>
        <v>0</v>
      </c>
    </row>
    <row r="32" spans="1:15" ht="12.75" hidden="1">
      <c r="A32" s="100"/>
      <c r="B32" s="126"/>
      <c r="C32" s="126"/>
      <c r="D32" s="126" t="s">
        <v>188</v>
      </c>
      <c r="E32" s="201" t="s">
        <v>162</v>
      </c>
      <c r="F32" s="130">
        <v>0</v>
      </c>
      <c r="O32" s="187">
        <v>0</v>
      </c>
    </row>
    <row r="33" spans="1:15" ht="38.25" hidden="1">
      <c r="A33" s="100"/>
      <c r="B33" s="126"/>
      <c r="C33" s="126" t="s">
        <v>352</v>
      </c>
      <c r="D33" s="126"/>
      <c r="E33" s="201" t="s">
        <v>341</v>
      </c>
      <c r="F33" s="130">
        <f>F34</f>
        <v>0</v>
      </c>
      <c r="O33" s="228">
        <f>O34</f>
        <v>0</v>
      </c>
    </row>
    <row r="34" spans="1:15" ht="12.75" hidden="1">
      <c r="A34" s="100"/>
      <c r="B34" s="126"/>
      <c r="C34" s="126"/>
      <c r="D34" s="126" t="s">
        <v>188</v>
      </c>
      <c r="E34" s="201" t="s">
        <v>162</v>
      </c>
      <c r="F34" s="130"/>
      <c r="O34" s="187"/>
    </row>
    <row r="35" spans="1:15" ht="25.5" hidden="1">
      <c r="A35" s="100"/>
      <c r="B35" s="126"/>
      <c r="C35" s="357" t="s">
        <v>388</v>
      </c>
      <c r="D35" s="357"/>
      <c r="E35" s="359" t="s">
        <v>742</v>
      </c>
      <c r="F35" s="358">
        <f>F36</f>
        <v>0</v>
      </c>
      <c r="G35" s="365"/>
      <c r="H35" s="365"/>
      <c r="I35" s="365"/>
      <c r="J35" s="365"/>
      <c r="K35" s="365"/>
      <c r="L35" s="365"/>
      <c r="M35" s="366"/>
      <c r="N35" s="366"/>
      <c r="O35" s="367">
        <f>O36</f>
        <v>0</v>
      </c>
    </row>
    <row r="36" spans="1:15" ht="18" customHeight="1" hidden="1">
      <c r="A36" s="100"/>
      <c r="B36" s="126"/>
      <c r="C36" s="357" t="s">
        <v>389</v>
      </c>
      <c r="D36" s="357"/>
      <c r="E36" s="359" t="s">
        <v>339</v>
      </c>
      <c r="F36" s="358">
        <f>F37</f>
        <v>0</v>
      </c>
      <c r="G36" s="365"/>
      <c r="H36" s="365"/>
      <c r="I36" s="365"/>
      <c r="J36" s="365"/>
      <c r="K36" s="365"/>
      <c r="L36" s="365"/>
      <c r="M36" s="366"/>
      <c r="N36" s="366"/>
      <c r="O36" s="369">
        <f>O37</f>
        <v>0</v>
      </c>
    </row>
    <row r="37" spans="1:15" ht="25.5" hidden="1">
      <c r="A37" s="100"/>
      <c r="B37" s="126"/>
      <c r="C37" s="357" t="s">
        <v>359</v>
      </c>
      <c r="D37" s="357"/>
      <c r="E37" s="359" t="s">
        <v>519</v>
      </c>
      <c r="F37" s="358">
        <f>F38</f>
        <v>0</v>
      </c>
      <c r="G37" s="365"/>
      <c r="H37" s="365"/>
      <c r="I37" s="365"/>
      <c r="J37" s="365"/>
      <c r="K37" s="365"/>
      <c r="L37" s="365"/>
      <c r="M37" s="366"/>
      <c r="N37" s="366"/>
      <c r="O37" s="368">
        <f>O38</f>
        <v>0</v>
      </c>
    </row>
    <row r="38" spans="1:15" ht="12.75" hidden="1">
      <c r="A38" s="100"/>
      <c r="B38" s="126"/>
      <c r="C38" s="357"/>
      <c r="D38" s="357" t="s">
        <v>188</v>
      </c>
      <c r="E38" s="359" t="s">
        <v>162</v>
      </c>
      <c r="F38" s="358">
        <v>0</v>
      </c>
      <c r="G38" s="365"/>
      <c r="H38" s="365"/>
      <c r="I38" s="365"/>
      <c r="J38" s="365"/>
      <c r="K38" s="365"/>
      <c r="L38" s="365"/>
      <c r="M38" s="366"/>
      <c r="N38" s="366"/>
      <c r="O38" s="367">
        <v>0</v>
      </c>
    </row>
    <row r="39" spans="1:15" ht="12.75">
      <c r="A39" s="100"/>
      <c r="B39" s="126"/>
      <c r="C39" s="126" t="s">
        <v>390</v>
      </c>
      <c r="D39" s="126"/>
      <c r="E39" s="201" t="s">
        <v>305</v>
      </c>
      <c r="F39" s="130">
        <f>F42+F50+F52+F54+F40+F45</f>
        <v>139.39</v>
      </c>
      <c r="G39" s="130">
        <f aca="true" t="shared" si="1" ref="G39:O39">G42+G50+G52+G54+G40+G45</f>
        <v>0</v>
      </c>
      <c r="H39" s="130">
        <f t="shared" si="1"/>
        <v>0</v>
      </c>
      <c r="I39" s="130">
        <f t="shared" si="1"/>
        <v>0</v>
      </c>
      <c r="J39" s="130">
        <f t="shared" si="1"/>
        <v>0</v>
      </c>
      <c r="K39" s="130">
        <f t="shared" si="1"/>
        <v>0</v>
      </c>
      <c r="L39" s="130">
        <f t="shared" si="1"/>
        <v>0</v>
      </c>
      <c r="M39" s="130">
        <f t="shared" si="1"/>
        <v>0</v>
      </c>
      <c r="N39" s="130">
        <f t="shared" si="1"/>
        <v>0</v>
      </c>
      <c r="O39" s="130">
        <f t="shared" si="1"/>
        <v>139.39</v>
      </c>
    </row>
    <row r="40" spans="1:15" ht="51">
      <c r="A40" s="100"/>
      <c r="B40" s="126"/>
      <c r="C40" s="126" t="s">
        <v>577</v>
      </c>
      <c r="D40" s="126"/>
      <c r="E40" s="201" t="s">
        <v>576</v>
      </c>
      <c r="F40" s="130">
        <f>F41</f>
        <v>7.6</v>
      </c>
      <c r="O40" s="228">
        <f>O41</f>
        <v>7.6</v>
      </c>
    </row>
    <row r="41" spans="1:15" ht="25.5">
      <c r="A41" s="100"/>
      <c r="B41" s="126"/>
      <c r="C41" s="126"/>
      <c r="D41" s="126" t="s">
        <v>122</v>
      </c>
      <c r="E41" s="201" t="s">
        <v>302</v>
      </c>
      <c r="F41" s="130">
        <v>7.6</v>
      </c>
      <c r="O41" s="229">
        <v>7.6</v>
      </c>
    </row>
    <row r="42" spans="1:15" ht="25.5">
      <c r="A42" s="100"/>
      <c r="B42" s="126"/>
      <c r="C42" s="126" t="s">
        <v>386</v>
      </c>
      <c r="D42" s="126"/>
      <c r="E42" s="201" t="s">
        <v>239</v>
      </c>
      <c r="F42" s="130">
        <f>F43</f>
        <v>131.79</v>
      </c>
      <c r="O42" s="187">
        <f>O43</f>
        <v>131.79</v>
      </c>
    </row>
    <row r="43" spans="1:15" ht="12.75">
      <c r="A43" s="100"/>
      <c r="B43" s="126"/>
      <c r="C43" s="126"/>
      <c r="D43" s="126" t="s">
        <v>188</v>
      </c>
      <c r="E43" s="201" t="s">
        <v>162</v>
      </c>
      <c r="F43" s="130">
        <v>131.79</v>
      </c>
      <c r="O43" s="187">
        <v>131.79</v>
      </c>
    </row>
    <row r="44" spans="1:15" ht="25.5" hidden="1">
      <c r="A44" s="100"/>
      <c r="B44" s="126"/>
      <c r="C44" s="126" t="s">
        <v>629</v>
      </c>
      <c r="D44" s="126"/>
      <c r="E44" s="201" t="s">
        <v>628</v>
      </c>
      <c r="F44" s="130">
        <f>F45</f>
        <v>0</v>
      </c>
      <c r="G44" s="130">
        <f aca="true" t="shared" si="2" ref="G44:O44">G45</f>
        <v>0</v>
      </c>
      <c r="H44" s="130">
        <f t="shared" si="2"/>
        <v>0</v>
      </c>
      <c r="I44" s="130">
        <f t="shared" si="2"/>
        <v>0</v>
      </c>
      <c r="J44" s="130">
        <f t="shared" si="2"/>
        <v>0</v>
      </c>
      <c r="K44" s="130">
        <f t="shared" si="2"/>
        <v>0</v>
      </c>
      <c r="L44" s="130">
        <f t="shared" si="2"/>
        <v>0</v>
      </c>
      <c r="M44" s="130">
        <f t="shared" si="2"/>
        <v>0</v>
      </c>
      <c r="N44" s="130">
        <f t="shared" si="2"/>
        <v>0</v>
      </c>
      <c r="O44" s="130">
        <f t="shared" si="2"/>
        <v>0</v>
      </c>
    </row>
    <row r="45" spans="1:15" ht="12.75" hidden="1">
      <c r="A45" s="100"/>
      <c r="B45" s="126"/>
      <c r="C45" s="126"/>
      <c r="D45" s="126" t="s">
        <v>188</v>
      </c>
      <c r="E45" s="201" t="s">
        <v>162</v>
      </c>
      <c r="F45" s="130"/>
      <c r="O45" s="187"/>
    </row>
    <row r="46" spans="1:15" ht="12.75" hidden="1">
      <c r="A46" s="100"/>
      <c r="B46" s="126" t="s">
        <v>158</v>
      </c>
      <c r="C46" s="126"/>
      <c r="D46" s="126"/>
      <c r="E46" s="131" t="s">
        <v>149</v>
      </c>
      <c r="F46" s="130">
        <f>F48</f>
        <v>0</v>
      </c>
      <c r="O46" s="187">
        <f>O47</f>
        <v>0</v>
      </c>
    </row>
    <row r="47" spans="1:15" ht="12.75" hidden="1">
      <c r="A47" s="100"/>
      <c r="B47" s="126"/>
      <c r="C47" s="126" t="s">
        <v>390</v>
      </c>
      <c r="D47" s="126"/>
      <c r="E47" s="131" t="s">
        <v>305</v>
      </c>
      <c r="F47" s="130">
        <f>F48</f>
        <v>0</v>
      </c>
      <c r="O47" s="187">
        <f>O48</f>
        <v>0</v>
      </c>
    </row>
    <row r="48" spans="1:15" ht="12.75" hidden="1">
      <c r="A48" s="100"/>
      <c r="B48" s="126"/>
      <c r="C48" s="126" t="s">
        <v>387</v>
      </c>
      <c r="D48" s="126"/>
      <c r="E48" s="131" t="s">
        <v>149</v>
      </c>
      <c r="F48" s="130">
        <f>F49</f>
        <v>0</v>
      </c>
      <c r="O48" s="228">
        <f>O49</f>
        <v>0</v>
      </c>
    </row>
    <row r="49" spans="1:15" ht="12.75" hidden="1">
      <c r="A49" s="100"/>
      <c r="B49" s="126"/>
      <c r="C49" s="126"/>
      <c r="D49" s="126" t="s">
        <v>123</v>
      </c>
      <c r="E49" s="450" t="s">
        <v>124</v>
      </c>
      <c r="F49" s="130">
        <v>0</v>
      </c>
      <c r="O49" s="187">
        <v>0</v>
      </c>
    </row>
    <row r="50" spans="1:15" ht="25.5" hidden="1">
      <c r="A50" s="100"/>
      <c r="B50" s="126"/>
      <c r="C50" s="357" t="s">
        <v>477</v>
      </c>
      <c r="D50" s="357"/>
      <c r="E50" s="359" t="s">
        <v>647</v>
      </c>
      <c r="F50" s="358">
        <f>F51</f>
        <v>0</v>
      </c>
      <c r="G50" s="365"/>
      <c r="H50" s="365"/>
      <c r="I50" s="365"/>
      <c r="J50" s="365"/>
      <c r="K50" s="365"/>
      <c r="L50" s="365"/>
      <c r="M50" s="366"/>
      <c r="N50" s="366"/>
      <c r="O50" s="367">
        <f>O51</f>
        <v>0</v>
      </c>
    </row>
    <row r="51" spans="1:15" ht="12.75" hidden="1">
      <c r="A51" s="100"/>
      <c r="B51" s="126"/>
      <c r="C51" s="357"/>
      <c r="D51" s="357" t="s">
        <v>188</v>
      </c>
      <c r="E51" s="359" t="s">
        <v>162</v>
      </c>
      <c r="F51" s="358">
        <v>0</v>
      </c>
      <c r="G51" s="365"/>
      <c r="H51" s="365"/>
      <c r="I51" s="365"/>
      <c r="J51" s="365"/>
      <c r="K51" s="365"/>
      <c r="L51" s="365"/>
      <c r="M51" s="366"/>
      <c r="N51" s="366"/>
      <c r="O51" s="367">
        <v>0</v>
      </c>
    </row>
    <row r="52" spans="1:15" ht="25.5" hidden="1">
      <c r="A52" s="100"/>
      <c r="B52" s="126"/>
      <c r="C52" s="357" t="s">
        <v>479</v>
      </c>
      <c r="D52" s="357"/>
      <c r="E52" s="359" t="s">
        <v>648</v>
      </c>
      <c r="F52" s="358">
        <f>F53</f>
        <v>0</v>
      </c>
      <c r="G52" s="365"/>
      <c r="H52" s="365"/>
      <c r="I52" s="365"/>
      <c r="J52" s="365"/>
      <c r="K52" s="365"/>
      <c r="L52" s="365"/>
      <c r="M52" s="366"/>
      <c r="N52" s="366"/>
      <c r="O52" s="367">
        <f>O53</f>
        <v>0</v>
      </c>
    </row>
    <row r="53" spans="1:15" ht="12.75" hidden="1">
      <c r="A53" s="100"/>
      <c r="B53" s="126"/>
      <c r="C53" s="357"/>
      <c r="D53" s="357" t="s">
        <v>188</v>
      </c>
      <c r="E53" s="359" t="s">
        <v>162</v>
      </c>
      <c r="F53" s="358">
        <v>0</v>
      </c>
      <c r="G53" s="365"/>
      <c r="H53" s="365"/>
      <c r="I53" s="365"/>
      <c r="J53" s="365"/>
      <c r="K53" s="365"/>
      <c r="L53" s="365"/>
      <c r="M53" s="366"/>
      <c r="N53" s="366"/>
      <c r="O53" s="367">
        <v>0</v>
      </c>
    </row>
    <row r="54" spans="1:15" ht="38.25" hidden="1">
      <c r="A54" s="100"/>
      <c r="B54" s="126"/>
      <c r="C54" s="357" t="s">
        <v>512</v>
      </c>
      <c r="D54" s="357"/>
      <c r="E54" s="359" t="s">
        <v>511</v>
      </c>
      <c r="F54" s="358">
        <f>F55</f>
        <v>0</v>
      </c>
      <c r="G54" s="365"/>
      <c r="H54" s="365"/>
      <c r="I54" s="365"/>
      <c r="J54" s="365"/>
      <c r="K54" s="365"/>
      <c r="L54" s="365"/>
      <c r="M54" s="366"/>
      <c r="N54" s="366"/>
      <c r="O54" s="367">
        <f>O55</f>
        <v>0</v>
      </c>
    </row>
    <row r="55" spans="1:15" ht="12.75" hidden="1">
      <c r="A55" s="100"/>
      <c r="B55" s="126"/>
      <c r="C55" s="357"/>
      <c r="D55" s="357" t="s">
        <v>188</v>
      </c>
      <c r="E55" s="359" t="s">
        <v>162</v>
      </c>
      <c r="F55" s="358">
        <v>0</v>
      </c>
      <c r="G55" s="365"/>
      <c r="H55" s="365"/>
      <c r="I55" s="365"/>
      <c r="J55" s="365"/>
      <c r="K55" s="365"/>
      <c r="L55" s="365"/>
      <c r="M55" s="366"/>
      <c r="N55" s="366"/>
      <c r="O55" s="367">
        <v>0</v>
      </c>
    </row>
    <row r="56" spans="1:15" ht="12.75">
      <c r="A56" s="100"/>
      <c r="B56" s="126" t="s">
        <v>158</v>
      </c>
      <c r="C56" s="126"/>
      <c r="D56" s="126"/>
      <c r="E56" s="131" t="s">
        <v>467</v>
      </c>
      <c r="F56" s="130">
        <f>F57</f>
        <v>200</v>
      </c>
      <c r="O56" s="187">
        <f>O57</f>
        <v>200</v>
      </c>
    </row>
    <row r="57" spans="1:15" ht="12.75">
      <c r="A57" s="100"/>
      <c r="B57" s="126"/>
      <c r="C57" s="126" t="s">
        <v>390</v>
      </c>
      <c r="D57" s="126"/>
      <c r="E57" s="131" t="s">
        <v>305</v>
      </c>
      <c r="F57" s="130">
        <f>F58</f>
        <v>200</v>
      </c>
      <c r="O57" s="187">
        <f>O58</f>
        <v>200</v>
      </c>
    </row>
    <row r="58" spans="1:15" ht="12.75">
      <c r="A58" s="100"/>
      <c r="B58" s="126"/>
      <c r="C58" s="126" t="s">
        <v>448</v>
      </c>
      <c r="D58" s="126"/>
      <c r="E58" s="131" t="s">
        <v>467</v>
      </c>
      <c r="F58" s="130">
        <v>200</v>
      </c>
      <c r="O58" s="187">
        <v>200</v>
      </c>
    </row>
    <row r="59" spans="1:15" ht="12.75">
      <c r="A59" s="100"/>
      <c r="B59" s="126"/>
      <c r="C59" s="126"/>
      <c r="D59" s="126" t="s">
        <v>123</v>
      </c>
      <c r="E59" s="450" t="s">
        <v>124</v>
      </c>
      <c r="F59" s="130">
        <v>200</v>
      </c>
      <c r="O59" s="187">
        <v>200</v>
      </c>
    </row>
    <row r="60" spans="1:15" ht="12.75">
      <c r="A60" s="100"/>
      <c r="B60" s="126" t="s">
        <v>179</v>
      </c>
      <c r="C60" s="126"/>
      <c r="D60" s="126"/>
      <c r="E60" s="131" t="s">
        <v>150</v>
      </c>
      <c r="F60" s="130">
        <f>F61+F71</f>
        <v>552.94</v>
      </c>
      <c r="O60" s="187">
        <f>O61+O71</f>
        <v>514.4</v>
      </c>
    </row>
    <row r="61" spans="1:15" ht="26.25" customHeight="1">
      <c r="A61" s="100"/>
      <c r="B61" s="126"/>
      <c r="C61" s="126" t="s">
        <v>321</v>
      </c>
      <c r="D61" s="126"/>
      <c r="E61" s="131" t="s">
        <v>736</v>
      </c>
      <c r="F61" s="130">
        <f>F62+F68</f>
        <v>489.2</v>
      </c>
      <c r="G61" s="130">
        <f aca="true" t="shared" si="3" ref="G61:O61">G62+G68</f>
        <v>0</v>
      </c>
      <c r="H61" s="130">
        <f t="shared" si="3"/>
        <v>0</v>
      </c>
      <c r="I61" s="130">
        <f t="shared" si="3"/>
        <v>0</v>
      </c>
      <c r="J61" s="130">
        <f t="shared" si="3"/>
        <v>0</v>
      </c>
      <c r="K61" s="130">
        <f t="shared" si="3"/>
        <v>0</v>
      </c>
      <c r="L61" s="130">
        <f t="shared" si="3"/>
        <v>0</v>
      </c>
      <c r="M61" s="130">
        <f t="shared" si="3"/>
        <v>0</v>
      </c>
      <c r="N61" s="130">
        <f t="shared" si="3"/>
        <v>0</v>
      </c>
      <c r="O61" s="130">
        <f t="shared" si="3"/>
        <v>489.4</v>
      </c>
    </row>
    <row r="62" spans="1:15" ht="25.5">
      <c r="A62" s="100"/>
      <c r="B62" s="126"/>
      <c r="C62" s="126" t="s">
        <v>330</v>
      </c>
      <c r="D62" s="126"/>
      <c r="E62" s="131" t="s">
        <v>329</v>
      </c>
      <c r="F62" s="130">
        <f>F63+F65</f>
        <v>489.2</v>
      </c>
      <c r="O62" s="187">
        <f>O63+O65</f>
        <v>489.4</v>
      </c>
    </row>
    <row r="63" spans="1:15" ht="25.5" hidden="1">
      <c r="A63" s="100"/>
      <c r="B63" s="126"/>
      <c r="C63" s="177" t="s">
        <v>333</v>
      </c>
      <c r="D63" s="100"/>
      <c r="E63" s="201" t="s">
        <v>331</v>
      </c>
      <c r="F63" s="130">
        <f>F64</f>
        <v>0</v>
      </c>
      <c r="O63" s="186">
        <f>O64</f>
        <v>0</v>
      </c>
    </row>
    <row r="64" spans="1:15" ht="25.5" hidden="1">
      <c r="A64" s="100"/>
      <c r="B64" s="126"/>
      <c r="C64" s="126"/>
      <c r="D64" s="126" t="s">
        <v>122</v>
      </c>
      <c r="E64" s="131" t="s">
        <v>302</v>
      </c>
      <c r="F64" s="130"/>
      <c r="O64" s="228"/>
    </row>
    <row r="65" spans="1:15" ht="12.75">
      <c r="A65" s="100"/>
      <c r="B65" s="126"/>
      <c r="C65" s="126" t="s">
        <v>335</v>
      </c>
      <c r="D65" s="126"/>
      <c r="E65" s="131" t="s">
        <v>332</v>
      </c>
      <c r="F65" s="130">
        <f>F66+F67</f>
        <v>489.2</v>
      </c>
      <c r="G65" s="130">
        <f aca="true" t="shared" si="4" ref="G65:O65">G66+G67</f>
        <v>0</v>
      </c>
      <c r="H65" s="130">
        <f t="shared" si="4"/>
        <v>0</v>
      </c>
      <c r="I65" s="130">
        <f t="shared" si="4"/>
        <v>0</v>
      </c>
      <c r="J65" s="130">
        <f t="shared" si="4"/>
        <v>0</v>
      </c>
      <c r="K65" s="130">
        <f t="shared" si="4"/>
        <v>0</v>
      </c>
      <c r="L65" s="130">
        <f t="shared" si="4"/>
        <v>0</v>
      </c>
      <c r="M65" s="130">
        <f t="shared" si="4"/>
        <v>0</v>
      </c>
      <c r="N65" s="130">
        <f t="shared" si="4"/>
        <v>0</v>
      </c>
      <c r="O65" s="130">
        <f t="shared" si="4"/>
        <v>489.4</v>
      </c>
    </row>
    <row r="66" spans="1:15" ht="25.5">
      <c r="A66" s="100"/>
      <c r="B66" s="126"/>
      <c r="C66" s="126"/>
      <c r="D66" s="126" t="s">
        <v>122</v>
      </c>
      <c r="E66" s="131" t="s">
        <v>302</v>
      </c>
      <c r="F66" s="130">
        <v>482</v>
      </c>
      <c r="O66" s="228">
        <v>482.2</v>
      </c>
    </row>
    <row r="67" spans="1:15" ht="12.75">
      <c r="A67" s="100"/>
      <c r="B67" s="126"/>
      <c r="C67" s="126"/>
      <c r="D67" s="126" t="s">
        <v>123</v>
      </c>
      <c r="E67" s="131" t="s">
        <v>124</v>
      </c>
      <c r="F67" s="130">
        <v>7.2</v>
      </c>
      <c r="O67" s="187">
        <v>7.2</v>
      </c>
    </row>
    <row r="68" spans="1:15" ht="25.5" hidden="1">
      <c r="A68" s="100"/>
      <c r="B68" s="126"/>
      <c r="C68" s="126" t="s">
        <v>342</v>
      </c>
      <c r="D68" s="126"/>
      <c r="E68" s="131" t="s">
        <v>336</v>
      </c>
      <c r="F68" s="130">
        <f>F69</f>
        <v>0</v>
      </c>
      <c r="O68" s="187">
        <f>O69</f>
        <v>0</v>
      </c>
    </row>
    <row r="69" spans="1:15" ht="12.75" hidden="1">
      <c r="A69" s="100"/>
      <c r="B69" s="126"/>
      <c r="C69" s="126" t="s">
        <v>344</v>
      </c>
      <c r="D69" s="126"/>
      <c r="E69" s="131" t="s">
        <v>322</v>
      </c>
      <c r="F69" s="130">
        <f>F70</f>
        <v>0</v>
      </c>
      <c r="O69" s="187">
        <f>O70</f>
        <v>0</v>
      </c>
    </row>
    <row r="70" spans="1:15" ht="25.5" hidden="1">
      <c r="A70" s="100"/>
      <c r="B70" s="126"/>
      <c r="C70" s="126"/>
      <c r="D70" s="126" t="s">
        <v>122</v>
      </c>
      <c r="E70" s="131" t="s">
        <v>302</v>
      </c>
      <c r="F70" s="130">
        <v>0</v>
      </c>
      <c r="O70" s="228">
        <v>0</v>
      </c>
    </row>
    <row r="71" spans="1:15" ht="12.75">
      <c r="A71" s="100"/>
      <c r="B71" s="126"/>
      <c r="C71" s="126" t="s">
        <v>306</v>
      </c>
      <c r="D71" s="126"/>
      <c r="E71" s="131" t="s">
        <v>305</v>
      </c>
      <c r="F71" s="130">
        <f>F72+F74+F77+F78+F80</f>
        <v>63.74</v>
      </c>
      <c r="G71" s="130">
        <f aca="true" t="shared" si="5" ref="G71:O71">G72+G74+G77+G78+G80</f>
        <v>0</v>
      </c>
      <c r="H71" s="130">
        <f t="shared" si="5"/>
        <v>0</v>
      </c>
      <c r="I71" s="130">
        <f t="shared" si="5"/>
        <v>0</v>
      </c>
      <c r="J71" s="130">
        <f t="shared" si="5"/>
        <v>0</v>
      </c>
      <c r="K71" s="130">
        <f t="shared" si="5"/>
        <v>0</v>
      </c>
      <c r="L71" s="130">
        <f t="shared" si="5"/>
        <v>0</v>
      </c>
      <c r="M71" s="130">
        <f t="shared" si="5"/>
        <v>0</v>
      </c>
      <c r="N71" s="130">
        <f t="shared" si="5"/>
        <v>0</v>
      </c>
      <c r="O71" s="130">
        <f t="shared" si="5"/>
        <v>25</v>
      </c>
    </row>
    <row r="72" spans="1:15" ht="12.75">
      <c r="A72" s="100"/>
      <c r="B72" s="126"/>
      <c r="C72" s="126" t="s">
        <v>363</v>
      </c>
      <c r="D72" s="126"/>
      <c r="E72" s="131" t="s">
        <v>79</v>
      </c>
      <c r="F72" s="130">
        <f>F73</f>
        <v>25</v>
      </c>
      <c r="O72" s="187">
        <f>O73</f>
        <v>25</v>
      </c>
    </row>
    <row r="73" spans="1:15" ht="12" customHeight="1">
      <c r="A73" s="100"/>
      <c r="B73" s="126"/>
      <c r="C73" s="126"/>
      <c r="D73" s="126" t="s">
        <v>123</v>
      </c>
      <c r="E73" s="131" t="s">
        <v>124</v>
      </c>
      <c r="F73" s="130">
        <v>25</v>
      </c>
      <c r="O73" s="187">
        <v>25</v>
      </c>
    </row>
    <row r="74" spans="1:15" ht="12.75" hidden="1">
      <c r="A74" s="100"/>
      <c r="B74" s="126"/>
      <c r="C74" s="126" t="s">
        <v>364</v>
      </c>
      <c r="D74" s="126"/>
      <c r="E74" s="131" t="s">
        <v>72</v>
      </c>
      <c r="F74" s="130">
        <f>F75</f>
        <v>0</v>
      </c>
      <c r="O74" s="187">
        <f>O75</f>
        <v>0</v>
      </c>
    </row>
    <row r="75" spans="1:15" ht="25.5" hidden="1">
      <c r="A75" s="100"/>
      <c r="B75" s="126"/>
      <c r="C75" s="126"/>
      <c r="D75" s="126" t="s">
        <v>122</v>
      </c>
      <c r="E75" s="131" t="s">
        <v>302</v>
      </c>
      <c r="F75" s="130"/>
      <c r="O75" s="187"/>
    </row>
    <row r="76" spans="1:15" ht="39.75" customHeight="1" hidden="1">
      <c r="A76" s="100"/>
      <c r="B76" s="126"/>
      <c r="C76" s="126" t="s">
        <v>649</v>
      </c>
      <c r="D76" s="168"/>
      <c r="E76" s="169" t="s">
        <v>633</v>
      </c>
      <c r="F76" s="130">
        <f>F77</f>
        <v>0</v>
      </c>
      <c r="O76" s="187">
        <f>O77</f>
        <v>0</v>
      </c>
    </row>
    <row r="77" spans="1:15" ht="12.75" hidden="1">
      <c r="A77" s="100"/>
      <c r="B77" s="126"/>
      <c r="C77" s="126"/>
      <c r="D77" s="168" t="s">
        <v>188</v>
      </c>
      <c r="E77" s="169" t="s">
        <v>162</v>
      </c>
      <c r="F77" s="130">
        <v>0</v>
      </c>
      <c r="O77" s="187">
        <v>0</v>
      </c>
    </row>
    <row r="78" spans="1:15" ht="25.5">
      <c r="A78" s="100"/>
      <c r="B78" s="126"/>
      <c r="C78" s="126" t="s">
        <v>477</v>
      </c>
      <c r="D78" s="126"/>
      <c r="E78" s="201" t="s">
        <v>647</v>
      </c>
      <c r="F78" s="176">
        <f>F79</f>
        <v>19.37</v>
      </c>
      <c r="O78" s="187">
        <f>O79</f>
        <v>0</v>
      </c>
    </row>
    <row r="79" spans="1:15" ht="12.75">
      <c r="A79" s="100"/>
      <c r="B79" s="126"/>
      <c r="C79" s="126"/>
      <c r="D79" s="168" t="s">
        <v>188</v>
      </c>
      <c r="E79" s="169" t="s">
        <v>162</v>
      </c>
      <c r="F79" s="423">
        <v>19.37</v>
      </c>
      <c r="O79" s="187">
        <v>0</v>
      </c>
    </row>
    <row r="80" spans="1:15" ht="25.5">
      <c r="A80" s="100"/>
      <c r="B80" s="126"/>
      <c r="C80" s="126" t="s">
        <v>479</v>
      </c>
      <c r="D80" s="126"/>
      <c r="E80" s="201" t="s">
        <v>648</v>
      </c>
      <c r="F80" s="423">
        <f>F81</f>
        <v>19.37</v>
      </c>
      <c r="O80" s="187">
        <f>O81</f>
        <v>0</v>
      </c>
    </row>
    <row r="81" spans="1:15" ht="12.75">
      <c r="A81" s="100"/>
      <c r="B81" s="126"/>
      <c r="C81" s="168"/>
      <c r="D81" s="168" t="s">
        <v>188</v>
      </c>
      <c r="E81" s="321" t="s">
        <v>162</v>
      </c>
      <c r="F81" s="423">
        <v>19.37</v>
      </c>
      <c r="O81" s="187">
        <v>0</v>
      </c>
    </row>
    <row r="82" spans="1:15" ht="12.75" hidden="1">
      <c r="A82" s="100"/>
      <c r="B82" s="126"/>
      <c r="C82" s="357"/>
      <c r="D82" s="357"/>
      <c r="E82" s="359"/>
      <c r="F82" s="360"/>
      <c r="O82" s="187"/>
    </row>
    <row r="83" spans="1:15" ht="12.75" hidden="1">
      <c r="A83" s="100"/>
      <c r="B83" s="126"/>
      <c r="C83" s="357"/>
      <c r="D83" s="361"/>
      <c r="E83" s="362"/>
      <c r="F83" s="363"/>
      <c r="O83" s="187"/>
    </row>
    <row r="84" spans="1:15" ht="12.75" hidden="1">
      <c r="A84" s="100"/>
      <c r="B84" s="126"/>
      <c r="C84" s="357"/>
      <c r="D84" s="357"/>
      <c r="E84" s="359"/>
      <c r="F84" s="363"/>
      <c r="O84" s="187"/>
    </row>
    <row r="85" spans="1:15" ht="12.75" hidden="1">
      <c r="A85" s="100"/>
      <c r="B85" s="126"/>
      <c r="C85" s="361"/>
      <c r="D85" s="361"/>
      <c r="E85" s="364"/>
      <c r="F85" s="363"/>
      <c r="O85" s="187"/>
    </row>
    <row r="86" spans="1:15" ht="12.75">
      <c r="A86" s="100"/>
      <c r="B86" s="451" t="s">
        <v>8</v>
      </c>
      <c r="C86" s="451"/>
      <c r="D86" s="451"/>
      <c r="E86" s="452" t="s">
        <v>9</v>
      </c>
      <c r="F86" s="136">
        <f>F87</f>
        <v>244.7</v>
      </c>
      <c r="O86" s="230">
        <f>O87</f>
        <v>253.9</v>
      </c>
    </row>
    <row r="87" spans="1:15" ht="12.75">
      <c r="A87" s="100"/>
      <c r="B87" s="126" t="s">
        <v>10</v>
      </c>
      <c r="C87" s="126"/>
      <c r="D87" s="126"/>
      <c r="E87" s="453" t="s">
        <v>11</v>
      </c>
      <c r="F87" s="130">
        <f>F88</f>
        <v>244.7</v>
      </c>
      <c r="O87" s="187">
        <f>O88</f>
        <v>253.9</v>
      </c>
    </row>
    <row r="88" spans="1:15" ht="27.75" customHeight="1">
      <c r="A88" s="100"/>
      <c r="B88" s="126"/>
      <c r="C88" s="126" t="s">
        <v>321</v>
      </c>
      <c r="D88" s="126"/>
      <c r="E88" s="453" t="s">
        <v>736</v>
      </c>
      <c r="F88" s="130">
        <f>F89</f>
        <v>244.7</v>
      </c>
      <c r="O88" s="186">
        <f>O89</f>
        <v>253.9</v>
      </c>
    </row>
    <row r="89" spans="1:15" ht="25.5">
      <c r="A89" s="100"/>
      <c r="B89" s="126"/>
      <c r="C89" s="126" t="s">
        <v>342</v>
      </c>
      <c r="D89" s="126"/>
      <c r="E89" s="453" t="s">
        <v>338</v>
      </c>
      <c r="F89" s="130">
        <f>F91</f>
        <v>244.7</v>
      </c>
      <c r="O89" s="228">
        <f>O91</f>
        <v>253.9</v>
      </c>
    </row>
    <row r="90" spans="1:15" ht="25.5">
      <c r="A90" s="100"/>
      <c r="B90" s="126"/>
      <c r="C90" s="126" t="s">
        <v>346</v>
      </c>
      <c r="D90" s="126"/>
      <c r="E90" s="453" t="s">
        <v>338</v>
      </c>
      <c r="F90" s="130">
        <f>F91</f>
        <v>244.7</v>
      </c>
      <c r="O90" s="229">
        <f>O91</f>
        <v>253.9</v>
      </c>
    </row>
    <row r="91" spans="1:15" ht="51">
      <c r="A91" s="100"/>
      <c r="B91" s="126"/>
      <c r="C91" s="126"/>
      <c r="D91" s="126" t="s">
        <v>121</v>
      </c>
      <c r="E91" s="131" t="s">
        <v>270</v>
      </c>
      <c r="F91" s="130">
        <v>244.7</v>
      </c>
      <c r="O91" s="187">
        <v>253.9</v>
      </c>
    </row>
    <row r="92" spans="1:15" ht="12.75">
      <c r="A92" s="100"/>
      <c r="B92" s="173" t="s">
        <v>73</v>
      </c>
      <c r="C92" s="173"/>
      <c r="D92" s="173"/>
      <c r="E92" s="174" t="s">
        <v>138</v>
      </c>
      <c r="F92" s="136">
        <f>F93</f>
        <v>38</v>
      </c>
      <c r="G92" s="136">
        <f aca="true" t="shared" si="6" ref="G92:O92">G93</f>
        <v>0</v>
      </c>
      <c r="H92" s="136">
        <f t="shared" si="6"/>
        <v>0</v>
      </c>
      <c r="I92" s="136">
        <f t="shared" si="6"/>
        <v>0</v>
      </c>
      <c r="J92" s="136">
        <f t="shared" si="6"/>
        <v>0</v>
      </c>
      <c r="K92" s="136">
        <f t="shared" si="6"/>
        <v>0</v>
      </c>
      <c r="L92" s="136">
        <f t="shared" si="6"/>
        <v>0</v>
      </c>
      <c r="M92" s="136">
        <f t="shared" si="6"/>
        <v>0</v>
      </c>
      <c r="N92" s="136">
        <f t="shared" si="6"/>
        <v>0</v>
      </c>
      <c r="O92" s="136">
        <f t="shared" si="6"/>
        <v>38</v>
      </c>
    </row>
    <row r="93" spans="1:15" ht="12.75">
      <c r="A93" s="100"/>
      <c r="B93" s="126" t="s">
        <v>771</v>
      </c>
      <c r="C93" s="173"/>
      <c r="D93" s="173"/>
      <c r="E93" s="131" t="s">
        <v>772</v>
      </c>
      <c r="F93" s="130">
        <f>F94</f>
        <v>38</v>
      </c>
      <c r="O93" s="228">
        <f>O94</f>
        <v>38</v>
      </c>
    </row>
    <row r="94" spans="1:15" ht="25.5">
      <c r="A94" s="100"/>
      <c r="B94" s="173"/>
      <c r="C94" s="126" t="s">
        <v>388</v>
      </c>
      <c r="D94" s="126"/>
      <c r="E94" s="201" t="s">
        <v>737</v>
      </c>
      <c r="F94" s="130">
        <f>F95</f>
        <v>38</v>
      </c>
      <c r="O94" s="229">
        <f>O95</f>
        <v>38</v>
      </c>
    </row>
    <row r="95" spans="1:15" ht="16.5" customHeight="1">
      <c r="A95" s="100"/>
      <c r="B95" s="173"/>
      <c r="C95" s="126" t="s">
        <v>358</v>
      </c>
      <c r="D95" s="126"/>
      <c r="E95" s="131" t="s">
        <v>339</v>
      </c>
      <c r="F95" s="130">
        <f>F96</f>
        <v>38</v>
      </c>
      <c r="O95" s="187">
        <f>O96</f>
        <v>38</v>
      </c>
    </row>
    <row r="96" spans="1:15" ht="25.5">
      <c r="A96" s="100"/>
      <c r="B96" s="173"/>
      <c r="C96" s="126" t="s">
        <v>359</v>
      </c>
      <c r="D96" s="126"/>
      <c r="E96" s="201" t="s">
        <v>519</v>
      </c>
      <c r="F96" s="130">
        <f>F97</f>
        <v>38</v>
      </c>
      <c r="O96" s="187">
        <f>O97</f>
        <v>38</v>
      </c>
    </row>
    <row r="97" spans="1:15" ht="12.75">
      <c r="A97" s="100"/>
      <c r="B97" s="173"/>
      <c r="C97" s="126"/>
      <c r="D97" s="126" t="s">
        <v>188</v>
      </c>
      <c r="E97" s="201" t="s">
        <v>162</v>
      </c>
      <c r="F97" s="130">
        <v>38</v>
      </c>
      <c r="O97" s="228">
        <v>38</v>
      </c>
    </row>
    <row r="98" spans="1:15" ht="12.75" hidden="1">
      <c r="A98" s="100"/>
      <c r="B98" s="126" t="s">
        <v>5</v>
      </c>
      <c r="C98" s="126"/>
      <c r="D98" s="126"/>
      <c r="E98" s="201" t="s">
        <v>6</v>
      </c>
      <c r="F98" s="130">
        <f>F99+F100</f>
        <v>0</v>
      </c>
      <c r="G98" s="130">
        <f aca="true" t="shared" si="7" ref="G98:O98">G99+G100</f>
        <v>0</v>
      </c>
      <c r="H98" s="130">
        <f t="shared" si="7"/>
        <v>0</v>
      </c>
      <c r="I98" s="130">
        <f t="shared" si="7"/>
        <v>0</v>
      </c>
      <c r="J98" s="130">
        <f t="shared" si="7"/>
        <v>0</v>
      </c>
      <c r="K98" s="130">
        <f t="shared" si="7"/>
        <v>0</v>
      </c>
      <c r="L98" s="130">
        <f t="shared" si="7"/>
        <v>0</v>
      </c>
      <c r="M98" s="130">
        <f t="shared" si="7"/>
        <v>0</v>
      </c>
      <c r="N98" s="130">
        <f t="shared" si="7"/>
        <v>0</v>
      </c>
      <c r="O98" s="130">
        <f t="shared" si="7"/>
        <v>0</v>
      </c>
    </row>
    <row r="99" spans="1:15" ht="25.5" hidden="1">
      <c r="A99" s="100"/>
      <c r="B99" s="126"/>
      <c r="C99" s="126" t="s">
        <v>388</v>
      </c>
      <c r="D99" s="126"/>
      <c r="E99" s="125" t="s">
        <v>442</v>
      </c>
      <c r="F99" s="130">
        <f>F103</f>
        <v>0</v>
      </c>
      <c r="O99" s="187">
        <f>O103</f>
        <v>0</v>
      </c>
    </row>
    <row r="100" spans="1:15" ht="63.75" hidden="1">
      <c r="A100" s="100"/>
      <c r="B100" s="126"/>
      <c r="C100" s="126" t="s">
        <v>638</v>
      </c>
      <c r="D100" s="126"/>
      <c r="E100" s="125" t="s">
        <v>634</v>
      </c>
      <c r="F100" s="130">
        <f>F101</f>
        <v>0</v>
      </c>
      <c r="G100" s="130">
        <f aca="true" t="shared" si="8" ref="G100:O100">G101</f>
        <v>0</v>
      </c>
      <c r="H100" s="130">
        <f t="shared" si="8"/>
        <v>0</v>
      </c>
      <c r="I100" s="130">
        <f t="shared" si="8"/>
        <v>0</v>
      </c>
      <c r="J100" s="130">
        <f t="shared" si="8"/>
        <v>0</v>
      </c>
      <c r="K100" s="130">
        <f t="shared" si="8"/>
        <v>0</v>
      </c>
      <c r="L100" s="130">
        <f t="shared" si="8"/>
        <v>0</v>
      </c>
      <c r="M100" s="130">
        <f t="shared" si="8"/>
        <v>0</v>
      </c>
      <c r="N100" s="130">
        <f t="shared" si="8"/>
        <v>0</v>
      </c>
      <c r="O100" s="130">
        <f t="shared" si="8"/>
        <v>0</v>
      </c>
    </row>
    <row r="101" spans="1:15" ht="51" hidden="1">
      <c r="A101" s="100"/>
      <c r="B101" s="126"/>
      <c r="C101" s="126" t="s">
        <v>637</v>
      </c>
      <c r="D101" s="126"/>
      <c r="E101" s="125" t="s">
        <v>635</v>
      </c>
      <c r="F101" s="130">
        <f>F102</f>
        <v>0</v>
      </c>
      <c r="O101" s="187">
        <f>O102</f>
        <v>0</v>
      </c>
    </row>
    <row r="102" spans="1:15" ht="25.5" hidden="1">
      <c r="A102" s="100"/>
      <c r="B102" s="126"/>
      <c r="C102" s="126"/>
      <c r="D102" s="126" t="s">
        <v>122</v>
      </c>
      <c r="E102" s="131" t="s">
        <v>302</v>
      </c>
      <c r="F102" s="130"/>
      <c r="O102" s="187"/>
    </row>
    <row r="103" spans="1:15" ht="25.5" hidden="1">
      <c r="A103" s="100"/>
      <c r="B103" s="126"/>
      <c r="C103" s="126" t="s">
        <v>391</v>
      </c>
      <c r="D103" s="100"/>
      <c r="E103" s="240" t="s">
        <v>355</v>
      </c>
      <c r="F103" s="130">
        <f>F107</f>
        <v>0</v>
      </c>
      <c r="O103" s="187">
        <f>O106</f>
        <v>0</v>
      </c>
    </row>
    <row r="104" spans="1:15" ht="51" hidden="1">
      <c r="A104" s="100"/>
      <c r="B104" s="126"/>
      <c r="C104" s="126" t="s">
        <v>637</v>
      </c>
      <c r="D104" s="100"/>
      <c r="E104" s="240" t="s">
        <v>635</v>
      </c>
      <c r="F104" s="130"/>
      <c r="O104" s="187"/>
    </row>
    <row r="105" spans="1:15" ht="25.5" hidden="1">
      <c r="A105" s="100"/>
      <c r="B105" s="126"/>
      <c r="C105" s="126"/>
      <c r="D105" s="126" t="s">
        <v>122</v>
      </c>
      <c r="E105" s="131" t="s">
        <v>302</v>
      </c>
      <c r="F105" s="130"/>
      <c r="O105" s="187"/>
    </row>
    <row r="106" spans="1:15" ht="12.75" hidden="1">
      <c r="A106" s="100"/>
      <c r="B106" s="126"/>
      <c r="C106" s="126" t="s">
        <v>357</v>
      </c>
      <c r="D106" s="100"/>
      <c r="E106" s="240" t="s">
        <v>356</v>
      </c>
      <c r="F106" s="130">
        <f>F107</f>
        <v>0</v>
      </c>
      <c r="O106" s="187">
        <f>O107</f>
        <v>0</v>
      </c>
    </row>
    <row r="107" spans="1:15" ht="25.5" hidden="1">
      <c r="A107" s="100"/>
      <c r="B107" s="126"/>
      <c r="C107" s="126"/>
      <c r="D107" s="126" t="s">
        <v>122</v>
      </c>
      <c r="E107" s="131" t="s">
        <v>302</v>
      </c>
      <c r="F107" s="130">
        <v>0</v>
      </c>
      <c r="O107" s="228">
        <v>0</v>
      </c>
    </row>
    <row r="108" spans="1:15" ht="12.75" hidden="1">
      <c r="A108" s="100"/>
      <c r="B108" s="126"/>
      <c r="C108" s="126"/>
      <c r="D108" s="126"/>
      <c r="E108" s="131"/>
      <c r="F108" s="130"/>
      <c r="O108" s="228"/>
    </row>
    <row r="109" spans="1:15" ht="12.75" hidden="1">
      <c r="A109" s="100"/>
      <c r="B109" s="126"/>
      <c r="C109" s="126"/>
      <c r="D109" s="126"/>
      <c r="E109" s="131"/>
      <c r="F109" s="130"/>
      <c r="O109" s="228"/>
    </row>
    <row r="110" spans="1:15" ht="12.75">
      <c r="A110" s="100"/>
      <c r="B110" s="173" t="s">
        <v>106</v>
      </c>
      <c r="C110" s="173"/>
      <c r="D110" s="173"/>
      <c r="E110" s="174" t="s">
        <v>107</v>
      </c>
      <c r="F110" s="136">
        <f>F115+F125+F111</f>
        <v>6265.3</v>
      </c>
      <c r="G110" s="136">
        <f aca="true" t="shared" si="9" ref="G110:O110">G115+G125+G111</f>
        <v>0</v>
      </c>
      <c r="H110" s="136">
        <f t="shared" si="9"/>
        <v>0</v>
      </c>
      <c r="I110" s="136">
        <f t="shared" si="9"/>
        <v>0</v>
      </c>
      <c r="J110" s="136">
        <f t="shared" si="9"/>
        <v>0</v>
      </c>
      <c r="K110" s="136">
        <f t="shared" si="9"/>
        <v>0</v>
      </c>
      <c r="L110" s="136">
        <f t="shared" si="9"/>
        <v>0</v>
      </c>
      <c r="M110" s="136">
        <f t="shared" si="9"/>
        <v>0</v>
      </c>
      <c r="N110" s="136">
        <f t="shared" si="9"/>
        <v>0</v>
      </c>
      <c r="O110" s="136">
        <f t="shared" si="9"/>
        <v>6256.1</v>
      </c>
    </row>
    <row r="111" spans="1:15" ht="12.75">
      <c r="A111" s="100"/>
      <c r="B111" s="126" t="s">
        <v>770</v>
      </c>
      <c r="C111" s="173"/>
      <c r="D111" s="173"/>
      <c r="E111" s="174" t="s">
        <v>769</v>
      </c>
      <c r="F111" s="136">
        <f>F112</f>
        <v>236.4</v>
      </c>
      <c r="G111" s="136">
        <f aca="true" t="shared" si="10" ref="G111:O111">G112</f>
        <v>0</v>
      </c>
      <c r="H111" s="136">
        <f t="shared" si="10"/>
        <v>0</v>
      </c>
      <c r="I111" s="136">
        <f t="shared" si="10"/>
        <v>0</v>
      </c>
      <c r="J111" s="136">
        <f t="shared" si="10"/>
        <v>0</v>
      </c>
      <c r="K111" s="136">
        <f t="shared" si="10"/>
        <v>0</v>
      </c>
      <c r="L111" s="136">
        <f t="shared" si="10"/>
        <v>0</v>
      </c>
      <c r="M111" s="136">
        <f t="shared" si="10"/>
        <v>0</v>
      </c>
      <c r="N111" s="136">
        <f t="shared" si="10"/>
        <v>0</v>
      </c>
      <c r="O111" s="136">
        <f t="shared" si="10"/>
        <v>236.4</v>
      </c>
    </row>
    <row r="112" spans="1:15" ht="12.75">
      <c r="A112" s="100"/>
      <c r="B112" s="126"/>
      <c r="C112" s="126" t="s">
        <v>390</v>
      </c>
      <c r="D112" s="168"/>
      <c r="E112" s="169" t="s">
        <v>305</v>
      </c>
      <c r="F112" s="130">
        <f>F113</f>
        <v>236.4</v>
      </c>
      <c r="G112" s="130">
        <f aca="true" t="shared" si="11" ref="G112:O112">G113</f>
        <v>0</v>
      </c>
      <c r="H112" s="130">
        <f t="shared" si="11"/>
        <v>0</v>
      </c>
      <c r="I112" s="130">
        <f t="shared" si="11"/>
        <v>0</v>
      </c>
      <c r="J112" s="130">
        <f t="shared" si="11"/>
        <v>0</v>
      </c>
      <c r="K112" s="130">
        <f t="shared" si="11"/>
        <v>0</v>
      </c>
      <c r="L112" s="130">
        <f t="shared" si="11"/>
        <v>0</v>
      </c>
      <c r="M112" s="130">
        <f t="shared" si="11"/>
        <v>0</v>
      </c>
      <c r="N112" s="130">
        <f t="shared" si="11"/>
        <v>0</v>
      </c>
      <c r="O112" s="130">
        <f t="shared" si="11"/>
        <v>236.4</v>
      </c>
    </row>
    <row r="113" spans="1:15" ht="38.25">
      <c r="A113" s="100"/>
      <c r="B113" s="126"/>
      <c r="C113" s="168" t="s">
        <v>574</v>
      </c>
      <c r="D113" s="168"/>
      <c r="E113" s="393" t="s">
        <v>501</v>
      </c>
      <c r="F113" s="130">
        <f>F114</f>
        <v>236.4</v>
      </c>
      <c r="O113" s="187">
        <f>O114</f>
        <v>236.4</v>
      </c>
    </row>
    <row r="114" spans="1:15" ht="25.5">
      <c r="A114" s="100"/>
      <c r="B114" s="126"/>
      <c r="C114" s="168"/>
      <c r="D114" s="168" t="s">
        <v>122</v>
      </c>
      <c r="E114" s="393" t="s">
        <v>302</v>
      </c>
      <c r="F114" s="130">
        <v>236.4</v>
      </c>
      <c r="O114" s="228">
        <v>236.4</v>
      </c>
    </row>
    <row r="115" spans="1:15" ht="12.75">
      <c r="A115" s="100"/>
      <c r="B115" s="126" t="s">
        <v>235</v>
      </c>
      <c r="C115" s="126"/>
      <c r="D115" s="126"/>
      <c r="E115" s="131" t="s">
        <v>236</v>
      </c>
      <c r="F115" s="130">
        <f>F116</f>
        <v>6028.9</v>
      </c>
      <c r="O115" s="187">
        <f>O116</f>
        <v>6019.7</v>
      </c>
    </row>
    <row r="116" spans="1:15" ht="27.75" customHeight="1">
      <c r="A116" s="100"/>
      <c r="B116" s="126"/>
      <c r="C116" s="126" t="s">
        <v>392</v>
      </c>
      <c r="D116" s="126"/>
      <c r="E116" s="131" t="s">
        <v>734</v>
      </c>
      <c r="F116" s="130">
        <f>F117</f>
        <v>6028.9</v>
      </c>
      <c r="O116" s="187">
        <f>O117</f>
        <v>6019.7</v>
      </c>
    </row>
    <row r="117" spans="1:15" ht="12.75">
      <c r="A117" s="100"/>
      <c r="B117" s="126"/>
      <c r="C117" s="126" t="s">
        <v>370</v>
      </c>
      <c r="D117" s="126"/>
      <c r="E117" s="131" t="s">
        <v>438</v>
      </c>
      <c r="F117" s="130">
        <f>F118</f>
        <v>6028.9</v>
      </c>
      <c r="O117" s="187">
        <f>O118</f>
        <v>6019.7</v>
      </c>
    </row>
    <row r="118" spans="1:15" ht="25.5">
      <c r="A118" s="100"/>
      <c r="B118" s="126"/>
      <c r="C118" s="126" t="s">
        <v>371</v>
      </c>
      <c r="D118" s="126"/>
      <c r="E118" s="131" t="s">
        <v>383</v>
      </c>
      <c r="F118" s="130">
        <f>F119+F121+F123</f>
        <v>6028.9</v>
      </c>
      <c r="O118" s="228">
        <f>O119+O121+O123</f>
        <v>6019.7</v>
      </c>
    </row>
    <row r="119" spans="1:15" ht="18" customHeight="1">
      <c r="A119" s="100"/>
      <c r="B119" s="126"/>
      <c r="C119" s="126" t="s">
        <v>372</v>
      </c>
      <c r="D119" s="126"/>
      <c r="E119" s="131" t="s">
        <v>365</v>
      </c>
      <c r="F119" s="130">
        <f>F120</f>
        <v>6028.9</v>
      </c>
      <c r="O119" s="187">
        <f>O120</f>
        <v>6019.7</v>
      </c>
    </row>
    <row r="120" spans="1:15" ht="25.5">
      <c r="A120" s="100"/>
      <c r="B120" s="126"/>
      <c r="C120" s="126"/>
      <c r="D120" s="126" t="s">
        <v>122</v>
      </c>
      <c r="E120" s="131" t="s">
        <v>302</v>
      </c>
      <c r="F120" s="130">
        <v>6028.9</v>
      </c>
      <c r="O120" s="187">
        <v>6019.7</v>
      </c>
    </row>
    <row r="121" spans="1:15" ht="12.75" hidden="1">
      <c r="A121" s="100"/>
      <c r="B121" s="126"/>
      <c r="C121" s="126" t="s">
        <v>373</v>
      </c>
      <c r="D121" s="126"/>
      <c r="E121" s="131" t="s">
        <v>285</v>
      </c>
      <c r="F121" s="130">
        <f>F122</f>
        <v>0</v>
      </c>
      <c r="O121" s="187">
        <f>O122</f>
        <v>0</v>
      </c>
    </row>
    <row r="122" spans="1:15" ht="25.5" hidden="1">
      <c r="A122" s="100"/>
      <c r="B122" s="126"/>
      <c r="C122" s="173"/>
      <c r="D122" s="126" t="s">
        <v>122</v>
      </c>
      <c r="E122" s="131" t="s">
        <v>302</v>
      </c>
      <c r="F122" s="130"/>
      <c r="O122" s="187"/>
    </row>
    <row r="123" spans="1:15" ht="25.5" hidden="1">
      <c r="A123" s="100"/>
      <c r="B123" s="126"/>
      <c r="C123" s="126" t="s">
        <v>374</v>
      </c>
      <c r="D123" s="173"/>
      <c r="E123" s="131" t="s">
        <v>277</v>
      </c>
      <c r="F123" s="130">
        <f>F124</f>
        <v>0</v>
      </c>
      <c r="O123" s="186">
        <f>O124</f>
        <v>0</v>
      </c>
    </row>
    <row r="124" spans="1:15" ht="25.5" hidden="1">
      <c r="A124" s="100"/>
      <c r="B124" s="126"/>
      <c r="C124" s="173"/>
      <c r="D124" s="126" t="s">
        <v>122</v>
      </c>
      <c r="E124" s="131" t="s">
        <v>271</v>
      </c>
      <c r="F124" s="130">
        <v>0</v>
      </c>
      <c r="O124" s="186">
        <v>0</v>
      </c>
    </row>
    <row r="125" spans="1:15" ht="12.75" hidden="1">
      <c r="A125" s="100"/>
      <c r="B125" s="126" t="s">
        <v>63</v>
      </c>
      <c r="C125" s="126"/>
      <c r="D125" s="126"/>
      <c r="E125" s="131" t="s">
        <v>64</v>
      </c>
      <c r="F125" s="130">
        <f>F126</f>
        <v>0</v>
      </c>
      <c r="O125" s="228">
        <f>O126</f>
        <v>0</v>
      </c>
    </row>
    <row r="126" spans="1:15" ht="38.25" hidden="1">
      <c r="A126" s="100"/>
      <c r="B126" s="173"/>
      <c r="C126" s="126" t="s">
        <v>321</v>
      </c>
      <c r="D126" s="126"/>
      <c r="E126" s="201" t="s">
        <v>432</v>
      </c>
      <c r="F126" s="130">
        <f>F127</f>
        <v>0</v>
      </c>
      <c r="O126" s="187">
        <f>O127</f>
        <v>0</v>
      </c>
    </row>
    <row r="127" spans="1:15" ht="25.5" hidden="1">
      <c r="A127" s="100"/>
      <c r="B127" s="173"/>
      <c r="C127" s="126" t="s">
        <v>326</v>
      </c>
      <c r="D127" s="126"/>
      <c r="E127" s="201" t="s">
        <v>323</v>
      </c>
      <c r="F127" s="130">
        <f>F128+F130</f>
        <v>0</v>
      </c>
      <c r="O127" s="228">
        <f>O128+O130</f>
        <v>0</v>
      </c>
    </row>
    <row r="128" spans="1:15" ht="12.75" hidden="1">
      <c r="A128" s="100"/>
      <c r="B128" s="173"/>
      <c r="C128" s="126" t="s">
        <v>327</v>
      </c>
      <c r="D128" s="126"/>
      <c r="E128" s="131" t="s">
        <v>324</v>
      </c>
      <c r="F128" s="130">
        <f>F129</f>
        <v>0</v>
      </c>
      <c r="O128" s="187">
        <f>O129</f>
        <v>0</v>
      </c>
    </row>
    <row r="129" spans="1:15" ht="25.5" hidden="1">
      <c r="A129" s="100"/>
      <c r="B129" s="173"/>
      <c r="C129" s="126"/>
      <c r="D129" s="126" t="s">
        <v>122</v>
      </c>
      <c r="E129" s="131" t="s">
        <v>302</v>
      </c>
      <c r="F129" s="130">
        <v>0</v>
      </c>
      <c r="O129" s="187">
        <v>0</v>
      </c>
    </row>
    <row r="130" spans="1:15" ht="12.75" hidden="1">
      <c r="A130" s="100"/>
      <c r="B130" s="126"/>
      <c r="C130" s="126" t="s">
        <v>328</v>
      </c>
      <c r="D130" s="126"/>
      <c r="E130" s="131" t="s">
        <v>325</v>
      </c>
      <c r="F130" s="130">
        <f>F131</f>
        <v>0</v>
      </c>
      <c r="O130" s="187">
        <f>O131</f>
        <v>0</v>
      </c>
    </row>
    <row r="131" spans="1:15" ht="25.5" hidden="1">
      <c r="A131" s="100"/>
      <c r="B131" s="126"/>
      <c r="C131" s="126"/>
      <c r="D131" s="126" t="s">
        <v>122</v>
      </c>
      <c r="E131" s="131" t="s">
        <v>302</v>
      </c>
      <c r="F131" s="130">
        <v>0</v>
      </c>
      <c r="O131" s="187">
        <v>0</v>
      </c>
    </row>
    <row r="132" spans="1:15" ht="13.5" customHeight="1">
      <c r="A132" s="100"/>
      <c r="B132" s="173" t="s">
        <v>65</v>
      </c>
      <c r="C132" s="173"/>
      <c r="D132" s="173"/>
      <c r="E132" s="174" t="s">
        <v>66</v>
      </c>
      <c r="F132" s="136">
        <f>F133+F143+F150+F164</f>
        <v>7125.08</v>
      </c>
      <c r="G132" s="136">
        <f aca="true" t="shared" si="12" ref="G132:O132">G133+G143+G150+G164</f>
        <v>10200</v>
      </c>
      <c r="H132" s="136">
        <f t="shared" si="12"/>
        <v>10200</v>
      </c>
      <c r="I132" s="136">
        <f t="shared" si="12"/>
        <v>10200</v>
      </c>
      <c r="J132" s="136">
        <f t="shared" si="12"/>
        <v>10200</v>
      </c>
      <c r="K132" s="136">
        <f t="shared" si="12"/>
        <v>10200</v>
      </c>
      <c r="L132" s="136">
        <f t="shared" si="12"/>
        <v>10200</v>
      </c>
      <c r="M132" s="136">
        <f t="shared" si="12"/>
        <v>10200</v>
      </c>
      <c r="N132" s="136">
        <f t="shared" si="12"/>
        <v>10200</v>
      </c>
      <c r="O132" s="136">
        <f t="shared" si="12"/>
        <v>7225.08</v>
      </c>
    </row>
    <row r="133" spans="1:15" ht="12.75">
      <c r="A133" s="100"/>
      <c r="B133" s="126" t="s">
        <v>14</v>
      </c>
      <c r="C133" s="126"/>
      <c r="D133" s="126"/>
      <c r="E133" s="131" t="s">
        <v>15</v>
      </c>
      <c r="F133" s="130">
        <f>F134+F139</f>
        <v>120</v>
      </c>
      <c r="O133" s="187">
        <f>O134+O139</f>
        <v>120</v>
      </c>
    </row>
    <row r="134" spans="1:15" ht="38.25" hidden="1">
      <c r="A134" s="100"/>
      <c r="B134" s="126"/>
      <c r="C134" s="126" t="s">
        <v>397</v>
      </c>
      <c r="D134" s="126"/>
      <c r="E134" s="131" t="s">
        <v>432</v>
      </c>
      <c r="F134" s="130">
        <f>F136</f>
        <v>0</v>
      </c>
      <c r="O134" s="187">
        <f>O135</f>
        <v>0</v>
      </c>
    </row>
    <row r="135" spans="1:15" ht="38.25" hidden="1">
      <c r="A135" s="100"/>
      <c r="B135" s="126"/>
      <c r="C135" s="126" t="s">
        <v>396</v>
      </c>
      <c r="D135" s="126"/>
      <c r="E135" s="131" t="s">
        <v>436</v>
      </c>
      <c r="F135" s="130">
        <v>0</v>
      </c>
      <c r="O135" s="186">
        <f>O136</f>
        <v>0</v>
      </c>
    </row>
    <row r="136" spans="1:15" ht="25.5" hidden="1">
      <c r="A136" s="100"/>
      <c r="B136" s="126"/>
      <c r="C136" s="126" t="s">
        <v>481</v>
      </c>
      <c r="D136" s="126"/>
      <c r="E136" s="131" t="s">
        <v>496</v>
      </c>
      <c r="F136" s="130">
        <f>F138</f>
        <v>0</v>
      </c>
      <c r="O136" s="228">
        <f>O137</f>
        <v>0</v>
      </c>
    </row>
    <row r="137" spans="1:15" ht="12.75" hidden="1">
      <c r="A137" s="100"/>
      <c r="B137" s="126"/>
      <c r="C137" s="126" t="s">
        <v>483</v>
      </c>
      <c r="D137" s="126"/>
      <c r="E137" s="131" t="s">
        <v>484</v>
      </c>
      <c r="F137" s="130">
        <f>F138</f>
        <v>0</v>
      </c>
      <c r="O137" s="187">
        <f>O138</f>
        <v>0</v>
      </c>
    </row>
    <row r="138" spans="1:15" ht="25.5" hidden="1">
      <c r="A138" s="100"/>
      <c r="B138" s="126"/>
      <c r="C138" s="126"/>
      <c r="D138" s="126" t="s">
        <v>122</v>
      </c>
      <c r="E138" s="131" t="s">
        <v>302</v>
      </c>
      <c r="F138" s="130">
        <v>0</v>
      </c>
      <c r="O138" s="187">
        <v>0</v>
      </c>
    </row>
    <row r="139" spans="1:15" ht="27.75" customHeight="1">
      <c r="A139" s="100"/>
      <c r="B139" s="126"/>
      <c r="C139" s="126" t="s">
        <v>321</v>
      </c>
      <c r="D139" s="126"/>
      <c r="E139" s="131" t="s">
        <v>736</v>
      </c>
      <c r="F139" s="130">
        <f>F140</f>
        <v>120</v>
      </c>
      <c r="O139" s="187">
        <f>O140</f>
        <v>120</v>
      </c>
    </row>
    <row r="140" spans="1:15" ht="25.5">
      <c r="A140" s="100"/>
      <c r="B140" s="126"/>
      <c r="C140" s="126" t="s">
        <v>330</v>
      </c>
      <c r="D140" s="126"/>
      <c r="E140" s="131" t="s">
        <v>329</v>
      </c>
      <c r="F140" s="130">
        <f>F141</f>
        <v>120</v>
      </c>
      <c r="O140" s="186">
        <f>O141</f>
        <v>120</v>
      </c>
    </row>
    <row r="141" spans="1:15" ht="38.25">
      <c r="A141" s="100"/>
      <c r="B141" s="126"/>
      <c r="C141" s="126" t="s">
        <v>334</v>
      </c>
      <c r="D141" s="126"/>
      <c r="E141" s="131" t="s">
        <v>441</v>
      </c>
      <c r="F141" s="130">
        <f>F142</f>
        <v>120</v>
      </c>
      <c r="O141" s="228">
        <f>O142</f>
        <v>120</v>
      </c>
    </row>
    <row r="142" spans="1:15" ht="25.5">
      <c r="A142" s="100"/>
      <c r="B142" s="126"/>
      <c r="C142" s="126"/>
      <c r="D142" s="168" t="s">
        <v>122</v>
      </c>
      <c r="E142" s="405" t="s">
        <v>302</v>
      </c>
      <c r="F142" s="176">
        <v>120</v>
      </c>
      <c r="O142" s="187">
        <v>120</v>
      </c>
    </row>
    <row r="143" spans="1:15" ht="15">
      <c r="A143" s="100"/>
      <c r="B143" s="126" t="s">
        <v>12</v>
      </c>
      <c r="C143" s="455"/>
      <c r="D143" s="455"/>
      <c r="E143" s="131" t="s">
        <v>13</v>
      </c>
      <c r="F143" s="130">
        <f>F144</f>
        <v>722</v>
      </c>
      <c r="G143" s="130">
        <f aca="true" t="shared" si="13" ref="G143:O148">G144</f>
        <v>10200</v>
      </c>
      <c r="H143" s="130">
        <f t="shared" si="13"/>
        <v>10200</v>
      </c>
      <c r="I143" s="130">
        <f t="shared" si="13"/>
        <v>10200</v>
      </c>
      <c r="J143" s="130">
        <f t="shared" si="13"/>
        <v>10200</v>
      </c>
      <c r="K143" s="130">
        <f t="shared" si="13"/>
        <v>10200</v>
      </c>
      <c r="L143" s="130">
        <f t="shared" si="13"/>
        <v>10200</v>
      </c>
      <c r="M143" s="130">
        <f t="shared" si="13"/>
        <v>10200</v>
      </c>
      <c r="N143" s="130">
        <f t="shared" si="13"/>
        <v>10200</v>
      </c>
      <c r="O143" s="130">
        <f t="shared" si="13"/>
        <v>722</v>
      </c>
    </row>
    <row r="144" spans="1:15" ht="25.5">
      <c r="A144" s="100"/>
      <c r="B144" s="126"/>
      <c r="C144" s="126" t="s">
        <v>397</v>
      </c>
      <c r="D144" s="168"/>
      <c r="E144" s="131" t="s">
        <v>569</v>
      </c>
      <c r="F144" s="176">
        <f>F145</f>
        <v>722</v>
      </c>
      <c r="G144" s="176">
        <f t="shared" si="13"/>
        <v>10200</v>
      </c>
      <c r="H144" s="176">
        <f t="shared" si="13"/>
        <v>10200</v>
      </c>
      <c r="I144" s="176">
        <f t="shared" si="13"/>
        <v>10200</v>
      </c>
      <c r="J144" s="176">
        <f t="shared" si="13"/>
        <v>10200</v>
      </c>
      <c r="K144" s="176">
        <f t="shared" si="13"/>
        <v>10200</v>
      </c>
      <c r="L144" s="176">
        <f t="shared" si="13"/>
        <v>10200</v>
      </c>
      <c r="M144" s="176">
        <f t="shared" si="13"/>
        <v>10200</v>
      </c>
      <c r="N144" s="176">
        <f t="shared" si="13"/>
        <v>10200</v>
      </c>
      <c r="O144" s="176">
        <f t="shared" si="13"/>
        <v>722</v>
      </c>
    </row>
    <row r="145" spans="1:15" ht="25.5">
      <c r="A145" s="100"/>
      <c r="B145" s="126"/>
      <c r="C145" s="168" t="s">
        <v>568</v>
      </c>
      <c r="D145" s="168"/>
      <c r="E145" s="393" t="s">
        <v>569</v>
      </c>
      <c r="F145" s="176">
        <f>F146+F148</f>
        <v>722</v>
      </c>
      <c r="G145" s="176">
        <f aca="true" t="shared" si="14" ref="G145:O145">G146+G148</f>
        <v>10200</v>
      </c>
      <c r="H145" s="176">
        <f t="shared" si="14"/>
        <v>10200</v>
      </c>
      <c r="I145" s="176">
        <f t="shared" si="14"/>
        <v>10200</v>
      </c>
      <c r="J145" s="176">
        <f t="shared" si="14"/>
        <v>10200</v>
      </c>
      <c r="K145" s="176">
        <f t="shared" si="14"/>
        <v>10200</v>
      </c>
      <c r="L145" s="176">
        <f t="shared" si="14"/>
        <v>10200</v>
      </c>
      <c r="M145" s="176">
        <f t="shared" si="14"/>
        <v>10200</v>
      </c>
      <c r="N145" s="176">
        <f t="shared" si="14"/>
        <v>10200</v>
      </c>
      <c r="O145" s="176">
        <f t="shared" si="14"/>
        <v>722</v>
      </c>
    </row>
    <row r="146" spans="1:15" ht="38.25">
      <c r="A146" s="100"/>
      <c r="B146" s="126"/>
      <c r="C146" s="168" t="s">
        <v>524</v>
      </c>
      <c r="D146" s="168"/>
      <c r="E146" s="169" t="s">
        <v>525</v>
      </c>
      <c r="F146" s="176">
        <f>F147</f>
        <v>370</v>
      </c>
      <c r="G146" s="176"/>
      <c r="H146" s="176"/>
      <c r="I146" s="176"/>
      <c r="J146" s="176"/>
      <c r="K146" s="176"/>
      <c r="L146" s="176"/>
      <c r="M146" s="176"/>
      <c r="N146" s="176"/>
      <c r="O146" s="176">
        <f>O147</f>
        <v>370</v>
      </c>
    </row>
    <row r="147" spans="1:15" ht="25.5">
      <c r="A147" s="100"/>
      <c r="B147" s="126"/>
      <c r="C147" s="168"/>
      <c r="D147" s="168" t="s">
        <v>122</v>
      </c>
      <c r="E147" s="169" t="s">
        <v>302</v>
      </c>
      <c r="F147" s="176">
        <v>370</v>
      </c>
      <c r="G147" s="176"/>
      <c r="H147" s="176"/>
      <c r="I147" s="176"/>
      <c r="J147" s="176"/>
      <c r="K147" s="176"/>
      <c r="L147" s="176"/>
      <c r="M147" s="176"/>
      <c r="N147" s="176"/>
      <c r="O147" s="176">
        <v>370</v>
      </c>
    </row>
    <row r="148" spans="1:15" ht="25.5">
      <c r="A148" s="100"/>
      <c r="B148" s="126"/>
      <c r="C148" s="168" t="s">
        <v>589</v>
      </c>
      <c r="D148" s="168"/>
      <c r="E148" s="169" t="s">
        <v>588</v>
      </c>
      <c r="F148" s="176">
        <f>F149</f>
        <v>352</v>
      </c>
      <c r="G148" s="176">
        <f t="shared" si="13"/>
        <v>10200</v>
      </c>
      <c r="H148" s="176">
        <f t="shared" si="13"/>
        <v>10200</v>
      </c>
      <c r="I148" s="176">
        <f t="shared" si="13"/>
        <v>10200</v>
      </c>
      <c r="J148" s="176">
        <f t="shared" si="13"/>
        <v>10200</v>
      </c>
      <c r="K148" s="176">
        <f t="shared" si="13"/>
        <v>10200</v>
      </c>
      <c r="L148" s="176">
        <f t="shared" si="13"/>
        <v>10200</v>
      </c>
      <c r="M148" s="176">
        <f t="shared" si="13"/>
        <v>10200</v>
      </c>
      <c r="N148" s="176">
        <f t="shared" si="13"/>
        <v>10200</v>
      </c>
      <c r="O148" s="176">
        <f t="shared" si="13"/>
        <v>352</v>
      </c>
    </row>
    <row r="149" spans="1:15" ht="25.5">
      <c r="A149" s="100"/>
      <c r="B149" s="126"/>
      <c r="C149" s="126"/>
      <c r="D149" s="168" t="s">
        <v>122</v>
      </c>
      <c r="E149" s="169" t="s">
        <v>302</v>
      </c>
      <c r="F149" s="176">
        <v>352</v>
      </c>
      <c r="G149" s="176">
        <v>10200</v>
      </c>
      <c r="H149" s="176">
        <v>10200</v>
      </c>
      <c r="I149" s="176">
        <v>10200</v>
      </c>
      <c r="J149" s="176">
        <v>10200</v>
      </c>
      <c r="K149" s="176">
        <v>10200</v>
      </c>
      <c r="L149" s="176">
        <v>10200</v>
      </c>
      <c r="M149" s="176">
        <v>10200</v>
      </c>
      <c r="N149" s="176">
        <v>10200</v>
      </c>
      <c r="O149" s="176">
        <v>352</v>
      </c>
    </row>
    <row r="150" spans="1:15" ht="12.75">
      <c r="A150" s="100"/>
      <c r="B150" s="126" t="s">
        <v>76</v>
      </c>
      <c r="C150" s="126"/>
      <c r="D150" s="126"/>
      <c r="E150" s="131" t="s">
        <v>77</v>
      </c>
      <c r="F150" s="130">
        <f>F151</f>
        <v>6233</v>
      </c>
      <c r="O150" s="187">
        <f>O151</f>
        <v>6333</v>
      </c>
    </row>
    <row r="151" spans="1:15" ht="28.5" customHeight="1">
      <c r="A151" s="100"/>
      <c r="B151" s="126"/>
      <c r="C151" s="175" t="s">
        <v>369</v>
      </c>
      <c r="D151" s="168"/>
      <c r="E151" s="170" t="s">
        <v>734</v>
      </c>
      <c r="F151" s="130">
        <f>F152</f>
        <v>6233</v>
      </c>
      <c r="O151" s="228">
        <f>O152</f>
        <v>6333</v>
      </c>
    </row>
    <row r="152" spans="1:15" ht="12.75">
      <c r="A152" s="100"/>
      <c r="B152" s="126"/>
      <c r="C152" s="175" t="s">
        <v>375</v>
      </c>
      <c r="D152" s="168"/>
      <c r="E152" s="401" t="s">
        <v>439</v>
      </c>
      <c r="F152" s="130">
        <f>F153</f>
        <v>6233</v>
      </c>
      <c r="O152" s="187">
        <f>O153</f>
        <v>6333</v>
      </c>
    </row>
    <row r="153" spans="1:15" ht="12.75">
      <c r="A153" s="100"/>
      <c r="B153" s="126"/>
      <c r="C153" s="175" t="s">
        <v>376</v>
      </c>
      <c r="D153" s="168"/>
      <c r="E153" s="398" t="s">
        <v>382</v>
      </c>
      <c r="F153" s="130">
        <f>F154+F156+F158+F160+F162</f>
        <v>6233</v>
      </c>
      <c r="O153" s="187">
        <f>O154+O156+O158+O160+O162</f>
        <v>6333</v>
      </c>
    </row>
    <row r="154" spans="1:15" ht="12.75">
      <c r="A154" s="100"/>
      <c r="B154" s="126"/>
      <c r="C154" s="175" t="s">
        <v>377</v>
      </c>
      <c r="D154" s="168"/>
      <c r="E154" s="398" t="s">
        <v>366</v>
      </c>
      <c r="F154" s="130">
        <f>F155</f>
        <v>1833</v>
      </c>
      <c r="O154" s="186">
        <f>O155</f>
        <v>1833</v>
      </c>
    </row>
    <row r="155" spans="1:15" ht="25.5">
      <c r="A155" s="100"/>
      <c r="B155" s="126"/>
      <c r="C155" s="175"/>
      <c r="D155" s="126" t="s">
        <v>122</v>
      </c>
      <c r="E155" s="131" t="s">
        <v>302</v>
      </c>
      <c r="F155" s="130">
        <v>1833</v>
      </c>
      <c r="O155" s="186">
        <v>1833</v>
      </c>
    </row>
    <row r="156" spans="1:15" ht="12.75" hidden="1">
      <c r="A156" s="100"/>
      <c r="B156" s="126"/>
      <c r="C156" s="175" t="s">
        <v>378</v>
      </c>
      <c r="D156" s="168"/>
      <c r="E156" s="398" t="s">
        <v>78</v>
      </c>
      <c r="F156" s="130">
        <f>F157</f>
        <v>0</v>
      </c>
      <c r="O156" s="186">
        <f>O157</f>
        <v>0</v>
      </c>
    </row>
    <row r="157" spans="1:15" ht="25.5" hidden="1">
      <c r="A157" s="100"/>
      <c r="B157" s="126"/>
      <c r="C157" s="126"/>
      <c r="D157" s="126" t="s">
        <v>122</v>
      </c>
      <c r="E157" s="131" t="s">
        <v>302</v>
      </c>
      <c r="F157" s="130">
        <v>0</v>
      </c>
      <c r="O157" s="228">
        <v>0</v>
      </c>
    </row>
    <row r="158" spans="1:15" ht="12.75">
      <c r="A158" s="100"/>
      <c r="B158" s="126"/>
      <c r="C158" s="175" t="s">
        <v>379</v>
      </c>
      <c r="D158" s="168"/>
      <c r="E158" s="398" t="s">
        <v>367</v>
      </c>
      <c r="F158" s="130">
        <f>F159</f>
        <v>4100</v>
      </c>
      <c r="O158" s="187">
        <f>O159</f>
        <v>4200</v>
      </c>
    </row>
    <row r="159" spans="1:15" ht="25.5">
      <c r="A159" s="100"/>
      <c r="B159" s="126"/>
      <c r="C159" s="126"/>
      <c r="D159" s="126" t="s">
        <v>122</v>
      </c>
      <c r="E159" s="131" t="s">
        <v>271</v>
      </c>
      <c r="F159" s="130">
        <v>4100</v>
      </c>
      <c r="O159" s="187">
        <v>4200</v>
      </c>
    </row>
    <row r="160" spans="1:15" ht="12.75" hidden="1">
      <c r="A160" s="100"/>
      <c r="B160" s="126"/>
      <c r="C160" s="175" t="s">
        <v>380</v>
      </c>
      <c r="D160" s="168"/>
      <c r="E160" s="402" t="s">
        <v>7</v>
      </c>
      <c r="F160" s="130">
        <f>F161</f>
        <v>0</v>
      </c>
      <c r="O160" s="186">
        <f>O161</f>
        <v>0</v>
      </c>
    </row>
    <row r="161" spans="1:15" ht="25.5" hidden="1">
      <c r="A161" s="100"/>
      <c r="B161" s="126"/>
      <c r="C161" s="126"/>
      <c r="D161" s="168" t="s">
        <v>122</v>
      </c>
      <c r="E161" s="402" t="s">
        <v>302</v>
      </c>
      <c r="F161" s="130"/>
      <c r="O161" s="186"/>
    </row>
    <row r="162" spans="1:15" ht="12.75">
      <c r="A162" s="100"/>
      <c r="B162" s="126"/>
      <c r="C162" s="175" t="s">
        <v>381</v>
      </c>
      <c r="D162" s="168"/>
      <c r="E162" s="402" t="s">
        <v>368</v>
      </c>
      <c r="F162" s="130">
        <f>F163</f>
        <v>300</v>
      </c>
      <c r="O162" s="187">
        <f>O163</f>
        <v>300</v>
      </c>
    </row>
    <row r="163" spans="1:15" ht="25.5">
      <c r="A163" s="100"/>
      <c r="B163" s="126"/>
      <c r="C163" s="126"/>
      <c r="D163" s="168" t="s">
        <v>122</v>
      </c>
      <c r="E163" s="402" t="s">
        <v>302</v>
      </c>
      <c r="F163" s="130">
        <v>300</v>
      </c>
      <c r="O163" s="187">
        <v>300</v>
      </c>
    </row>
    <row r="164" spans="1:15" ht="12.75">
      <c r="A164" s="100"/>
      <c r="B164" s="126" t="s">
        <v>619</v>
      </c>
      <c r="C164" s="215"/>
      <c r="D164" s="214"/>
      <c r="E164" s="258" t="s">
        <v>620</v>
      </c>
      <c r="F164" s="130">
        <f>F165</f>
        <v>50.08</v>
      </c>
      <c r="O164" s="187">
        <f>O165</f>
        <v>50.08</v>
      </c>
    </row>
    <row r="165" spans="1:15" ht="12.75">
      <c r="A165" s="100"/>
      <c r="B165" s="126"/>
      <c r="C165" s="126" t="s">
        <v>390</v>
      </c>
      <c r="D165" s="168"/>
      <c r="E165" s="169" t="s">
        <v>305</v>
      </c>
      <c r="F165" s="176">
        <f>F166</f>
        <v>50.08</v>
      </c>
      <c r="O165" s="187">
        <f>O166</f>
        <v>50.08</v>
      </c>
    </row>
    <row r="166" spans="1:15" ht="38.25">
      <c r="A166" s="100"/>
      <c r="B166" s="126"/>
      <c r="C166" s="126" t="s">
        <v>512</v>
      </c>
      <c r="D166" s="126"/>
      <c r="E166" s="201" t="s">
        <v>511</v>
      </c>
      <c r="F166" s="130">
        <f>F167</f>
        <v>50.08</v>
      </c>
      <c r="O166" s="228">
        <f>O167</f>
        <v>50.08</v>
      </c>
    </row>
    <row r="167" spans="1:15" ht="12.75">
      <c r="A167" s="100"/>
      <c r="B167" s="126"/>
      <c r="C167" s="126"/>
      <c r="D167" s="126" t="s">
        <v>188</v>
      </c>
      <c r="E167" s="201" t="s">
        <v>162</v>
      </c>
      <c r="F167" s="130">
        <v>50.08</v>
      </c>
      <c r="O167" s="187">
        <v>50.08</v>
      </c>
    </row>
    <row r="168" spans="1:15" ht="12.75" hidden="1">
      <c r="A168" s="100"/>
      <c r="B168" s="173" t="s">
        <v>105</v>
      </c>
      <c r="C168" s="126"/>
      <c r="D168" s="126"/>
      <c r="E168" s="174" t="s">
        <v>393</v>
      </c>
      <c r="F168" s="136">
        <f>F169</f>
        <v>0</v>
      </c>
      <c r="O168" s="230">
        <f>O169</f>
        <v>0</v>
      </c>
    </row>
    <row r="169" spans="1:15" ht="12.75" hidden="1">
      <c r="A169" s="100"/>
      <c r="B169" s="126" t="s">
        <v>172</v>
      </c>
      <c r="C169" s="126" t="s">
        <v>390</v>
      </c>
      <c r="D169" s="126"/>
      <c r="E169" s="131" t="s">
        <v>305</v>
      </c>
      <c r="F169" s="130">
        <f>F170</f>
        <v>0</v>
      </c>
      <c r="O169" s="187">
        <f>O170</f>
        <v>0</v>
      </c>
    </row>
    <row r="170" spans="1:15" ht="25.5" hidden="1">
      <c r="A170" s="100"/>
      <c r="B170" s="173"/>
      <c r="C170" s="126" t="s">
        <v>362</v>
      </c>
      <c r="D170" s="126"/>
      <c r="E170" s="131" t="s">
        <v>304</v>
      </c>
      <c r="F170" s="130">
        <f>F171</f>
        <v>0</v>
      </c>
      <c r="O170" s="187">
        <f>O171</f>
        <v>0</v>
      </c>
    </row>
    <row r="171" spans="1:15" ht="12.75" hidden="1">
      <c r="A171" s="100"/>
      <c r="B171" s="126"/>
      <c r="C171" s="126"/>
      <c r="D171" s="126" t="s">
        <v>188</v>
      </c>
      <c r="E171" s="201" t="s">
        <v>162</v>
      </c>
      <c r="F171" s="130">
        <v>0</v>
      </c>
      <c r="O171" s="187">
        <v>0</v>
      </c>
    </row>
    <row r="172" spans="1:15" ht="12.75" hidden="1">
      <c r="A172" s="100"/>
      <c r="B172" s="173" t="s">
        <v>147</v>
      </c>
      <c r="C172" s="173"/>
      <c r="D172" s="173"/>
      <c r="E172" s="174" t="s">
        <v>401</v>
      </c>
      <c r="F172" s="136">
        <f>F177</f>
        <v>10800</v>
      </c>
      <c r="O172" s="227">
        <f>O177</f>
        <v>10800</v>
      </c>
    </row>
    <row r="173" spans="1:15" ht="28.5" customHeight="1" hidden="1">
      <c r="A173" s="100"/>
      <c r="B173" s="126"/>
      <c r="C173" s="168" t="s">
        <v>306</v>
      </c>
      <c r="D173" s="168"/>
      <c r="E173" s="169" t="s">
        <v>305</v>
      </c>
      <c r="F173" s="130">
        <f>F174</f>
        <v>0</v>
      </c>
      <c r="O173" s="231"/>
    </row>
    <row r="174" spans="1:15" ht="25.5" hidden="1">
      <c r="A174" s="100"/>
      <c r="B174" s="126"/>
      <c r="C174" s="168" t="s">
        <v>362</v>
      </c>
      <c r="D174" s="293"/>
      <c r="E174" s="169" t="s">
        <v>304</v>
      </c>
      <c r="F174" s="130">
        <f>F175</f>
        <v>0</v>
      </c>
      <c r="O174" s="232"/>
    </row>
    <row r="175" spans="1:15" ht="25.5" hidden="1">
      <c r="A175" s="100"/>
      <c r="B175" s="126"/>
      <c r="C175" s="293"/>
      <c r="D175" s="168" t="s">
        <v>125</v>
      </c>
      <c r="E175" s="169" t="s">
        <v>278</v>
      </c>
      <c r="F175" s="130">
        <v>0</v>
      </c>
      <c r="O175" s="233"/>
    </row>
    <row r="176" spans="1:15" ht="12.75">
      <c r="A176" s="100"/>
      <c r="B176" s="173" t="s">
        <v>147</v>
      </c>
      <c r="C176" s="126"/>
      <c r="D176" s="126"/>
      <c r="E176" s="131" t="s">
        <v>151</v>
      </c>
      <c r="F176" s="136">
        <f>F177</f>
        <v>10800</v>
      </c>
      <c r="O176" s="230">
        <f>O177</f>
        <v>10800</v>
      </c>
    </row>
    <row r="177" spans="1:15" ht="12.75">
      <c r="A177" s="100"/>
      <c r="B177" s="126" t="s">
        <v>148</v>
      </c>
      <c r="C177" s="173"/>
      <c r="D177" s="173"/>
      <c r="E177" s="174" t="s">
        <v>394</v>
      </c>
      <c r="F177" s="130">
        <f>F178</f>
        <v>10800</v>
      </c>
      <c r="O177" s="187">
        <f>O178</f>
        <v>10800</v>
      </c>
    </row>
    <row r="178" spans="1:15" ht="27.75" customHeight="1">
      <c r="A178" s="100"/>
      <c r="B178" s="126"/>
      <c r="C178" s="168" t="s">
        <v>316</v>
      </c>
      <c r="D178" s="168"/>
      <c r="E178" s="169" t="s">
        <v>743</v>
      </c>
      <c r="F178" s="130">
        <f>F179+F182</f>
        <v>10800</v>
      </c>
      <c r="O178" s="228">
        <f>O179</f>
        <v>10800</v>
      </c>
    </row>
    <row r="179" spans="1:15" ht="38.25">
      <c r="A179" s="100"/>
      <c r="B179" s="126"/>
      <c r="C179" s="177" t="s">
        <v>427</v>
      </c>
      <c r="D179" s="177"/>
      <c r="E179" s="392" t="s">
        <v>451</v>
      </c>
      <c r="F179" s="130">
        <f>F180</f>
        <v>10800</v>
      </c>
      <c r="O179" s="187">
        <f>O180</f>
        <v>10800</v>
      </c>
    </row>
    <row r="180" spans="1:15" ht="25.5">
      <c r="A180" s="100"/>
      <c r="B180" s="126"/>
      <c r="C180" s="168" t="s">
        <v>428</v>
      </c>
      <c r="D180" s="168"/>
      <c r="E180" s="169" t="s">
        <v>303</v>
      </c>
      <c r="F180" s="130">
        <f>F181</f>
        <v>10800</v>
      </c>
      <c r="O180" s="187">
        <f>O181</f>
        <v>10800</v>
      </c>
    </row>
    <row r="181" spans="1:15" ht="25.5">
      <c r="A181" s="100"/>
      <c r="B181" s="126"/>
      <c r="C181" s="168"/>
      <c r="D181" s="168" t="s">
        <v>125</v>
      </c>
      <c r="E181" s="393" t="s">
        <v>278</v>
      </c>
      <c r="F181" s="130">
        <v>10800</v>
      </c>
      <c r="O181" s="186">
        <v>10800</v>
      </c>
    </row>
    <row r="182" spans="1:15" ht="12.75" hidden="1">
      <c r="A182" s="100"/>
      <c r="B182" s="126"/>
      <c r="C182" s="168" t="s">
        <v>429</v>
      </c>
      <c r="D182" s="168"/>
      <c r="E182" s="393" t="s">
        <v>430</v>
      </c>
      <c r="F182" s="130">
        <f>F184</f>
        <v>0</v>
      </c>
      <c r="O182" s="187">
        <f>O184</f>
        <v>1300</v>
      </c>
    </row>
    <row r="183" spans="1:15" ht="25.5" hidden="1">
      <c r="A183" s="100"/>
      <c r="B183" s="126"/>
      <c r="C183" s="168" t="s">
        <v>431</v>
      </c>
      <c r="D183" s="168"/>
      <c r="E183" s="393" t="s">
        <v>303</v>
      </c>
      <c r="F183" s="130">
        <f>F184</f>
        <v>0</v>
      </c>
      <c r="O183" s="187">
        <f>O184</f>
        <v>1300</v>
      </c>
    </row>
    <row r="184" spans="1:15" ht="25.5" hidden="1">
      <c r="A184" s="100"/>
      <c r="B184" s="126"/>
      <c r="C184" s="168"/>
      <c r="D184" s="168" t="s">
        <v>125</v>
      </c>
      <c r="E184" s="393" t="s">
        <v>278</v>
      </c>
      <c r="F184" s="130"/>
      <c r="O184" s="187">
        <v>1300</v>
      </c>
    </row>
    <row r="185" spans="1:15" ht="12.75" hidden="1">
      <c r="A185" s="100"/>
      <c r="B185" s="173" t="s">
        <v>517</v>
      </c>
      <c r="C185" s="293"/>
      <c r="D185" s="293"/>
      <c r="E185" s="394" t="s">
        <v>518</v>
      </c>
      <c r="F185" s="136">
        <f>F186</f>
        <v>0</v>
      </c>
      <c r="G185" s="234"/>
      <c r="H185" s="234"/>
      <c r="I185" s="234"/>
      <c r="J185" s="234"/>
      <c r="K185" s="234"/>
      <c r="L185" s="234"/>
      <c r="M185" s="235"/>
      <c r="N185" s="235"/>
      <c r="O185" s="230">
        <f>O186</f>
        <v>0</v>
      </c>
    </row>
    <row r="186" spans="1:15" ht="12.75" hidden="1">
      <c r="A186" s="100"/>
      <c r="B186" s="126" t="s">
        <v>515</v>
      </c>
      <c r="C186" s="168"/>
      <c r="D186" s="168"/>
      <c r="E186" s="393" t="s">
        <v>516</v>
      </c>
      <c r="F186" s="130">
        <f>F187</f>
        <v>0</v>
      </c>
      <c r="O186" s="228">
        <f>O187</f>
        <v>0</v>
      </c>
    </row>
    <row r="187" spans="1:15" ht="38.25" hidden="1">
      <c r="A187" s="100"/>
      <c r="B187" s="173"/>
      <c r="C187" s="168" t="s">
        <v>574</v>
      </c>
      <c r="D187" s="168"/>
      <c r="E187" s="393" t="s">
        <v>501</v>
      </c>
      <c r="F187" s="130">
        <f>F188</f>
        <v>0</v>
      </c>
      <c r="O187" s="187">
        <f>O188</f>
        <v>0</v>
      </c>
    </row>
    <row r="188" spans="1:15" ht="25.5" hidden="1">
      <c r="A188" s="100"/>
      <c r="B188" s="173"/>
      <c r="C188" s="168"/>
      <c r="D188" s="168" t="s">
        <v>122</v>
      </c>
      <c r="E188" s="393" t="s">
        <v>302</v>
      </c>
      <c r="F188" s="130"/>
      <c r="O188" s="228"/>
    </row>
    <row r="189" spans="1:16" ht="12.75" customHeight="1">
      <c r="A189" s="100"/>
      <c r="B189" s="173" t="s">
        <v>83</v>
      </c>
      <c r="C189" s="126"/>
      <c r="D189" s="126"/>
      <c r="E189" s="174" t="s">
        <v>84</v>
      </c>
      <c r="F189" s="136">
        <f>F194</f>
        <v>94</v>
      </c>
      <c r="O189" s="230">
        <f>O194</f>
        <v>94</v>
      </c>
      <c r="P189" s="332"/>
    </row>
    <row r="190" spans="1:15" ht="12.75" hidden="1">
      <c r="A190" s="100"/>
      <c r="B190" s="126" t="s">
        <v>45</v>
      </c>
      <c r="C190" s="173"/>
      <c r="D190" s="173"/>
      <c r="E190" s="131" t="s">
        <v>46</v>
      </c>
      <c r="F190" s="130">
        <f>F191</f>
        <v>0</v>
      </c>
      <c r="O190" s="187">
        <f>O191</f>
        <v>0</v>
      </c>
    </row>
    <row r="191" spans="1:15" ht="12.75" hidden="1">
      <c r="A191" s="100"/>
      <c r="B191" s="126"/>
      <c r="C191" s="168" t="s">
        <v>306</v>
      </c>
      <c r="D191" s="168"/>
      <c r="E191" s="169" t="s">
        <v>305</v>
      </c>
      <c r="F191" s="130">
        <f>F192</f>
        <v>0</v>
      </c>
      <c r="O191" s="186">
        <f>O192</f>
        <v>0</v>
      </c>
    </row>
    <row r="192" spans="1:15" ht="28.5" customHeight="1" hidden="1">
      <c r="A192" s="100"/>
      <c r="B192" s="126"/>
      <c r="C192" s="168" t="s">
        <v>361</v>
      </c>
      <c r="D192" s="293"/>
      <c r="E192" s="169" t="s">
        <v>360</v>
      </c>
      <c r="F192" s="130">
        <f>F193</f>
        <v>0</v>
      </c>
      <c r="O192" s="228">
        <f>O193</f>
        <v>0</v>
      </c>
    </row>
    <row r="193" spans="1:15" ht="12.75" hidden="1">
      <c r="A193" s="100"/>
      <c r="B193" s="126"/>
      <c r="C193" s="293"/>
      <c r="D193" s="168" t="s">
        <v>126</v>
      </c>
      <c r="E193" s="169" t="s">
        <v>127</v>
      </c>
      <c r="F193" s="130">
        <v>0</v>
      </c>
      <c r="O193" s="187">
        <v>0</v>
      </c>
    </row>
    <row r="194" spans="1:15" ht="12.75">
      <c r="A194" s="100"/>
      <c r="B194" s="126" t="s">
        <v>45</v>
      </c>
      <c r="C194" s="293"/>
      <c r="D194" s="168"/>
      <c r="E194" s="169" t="s">
        <v>46</v>
      </c>
      <c r="F194" s="130">
        <f>F195</f>
        <v>94</v>
      </c>
      <c r="O194" s="186">
        <f>O195</f>
        <v>94</v>
      </c>
    </row>
    <row r="195" spans="1:15" ht="12.75">
      <c r="A195" s="100"/>
      <c r="B195" s="126"/>
      <c r="C195" s="168" t="s">
        <v>390</v>
      </c>
      <c r="D195" s="168"/>
      <c r="E195" s="169" t="s">
        <v>305</v>
      </c>
      <c r="F195" s="130">
        <f>F196</f>
        <v>94</v>
      </c>
      <c r="O195" s="186">
        <f>O196</f>
        <v>94</v>
      </c>
    </row>
    <row r="196" spans="1:15" ht="28.5" customHeight="1">
      <c r="A196" s="100"/>
      <c r="B196" s="126"/>
      <c r="C196" s="168" t="s">
        <v>361</v>
      </c>
      <c r="D196" s="168"/>
      <c r="E196" s="169" t="s">
        <v>360</v>
      </c>
      <c r="F196" s="130">
        <f>F197</f>
        <v>94</v>
      </c>
      <c r="O196" s="186">
        <f>O197</f>
        <v>94</v>
      </c>
    </row>
    <row r="197" spans="1:15" ht="25.5">
      <c r="A197" s="100"/>
      <c r="B197" s="126"/>
      <c r="C197" s="293"/>
      <c r="D197" s="168" t="s">
        <v>122</v>
      </c>
      <c r="E197" s="169" t="s">
        <v>302</v>
      </c>
      <c r="F197" s="130">
        <v>94</v>
      </c>
      <c r="O197" s="186">
        <v>94</v>
      </c>
    </row>
    <row r="198" spans="1:15" ht="12.75" hidden="1">
      <c r="A198" s="100"/>
      <c r="B198" s="126" t="s">
        <v>85</v>
      </c>
      <c r="C198" s="126"/>
      <c r="D198" s="126"/>
      <c r="E198" s="131" t="s">
        <v>164</v>
      </c>
      <c r="F198" s="130">
        <f>F199+F203</f>
        <v>0</v>
      </c>
      <c r="O198" s="186">
        <f>O199+O203</f>
        <v>0</v>
      </c>
    </row>
    <row r="199" spans="1:15" ht="25.5" customHeight="1" hidden="1">
      <c r="A199" s="100"/>
      <c r="B199" s="126"/>
      <c r="C199" s="168" t="s">
        <v>316</v>
      </c>
      <c r="D199" s="168"/>
      <c r="E199" s="169" t="s">
        <v>453</v>
      </c>
      <c r="F199" s="130">
        <f>F200</f>
        <v>0</v>
      </c>
      <c r="O199" s="186">
        <f>O200</f>
        <v>0</v>
      </c>
    </row>
    <row r="200" spans="1:15" ht="25.5" hidden="1">
      <c r="A200" s="100"/>
      <c r="B200" s="126"/>
      <c r="C200" s="168" t="s">
        <v>317</v>
      </c>
      <c r="D200" s="168"/>
      <c r="E200" s="169" t="s">
        <v>307</v>
      </c>
      <c r="F200" s="199">
        <f>F201</f>
        <v>0</v>
      </c>
      <c r="O200" s="228">
        <f>O201</f>
        <v>0</v>
      </c>
    </row>
    <row r="201" spans="1:15" ht="63.75" hidden="1">
      <c r="A201" s="100"/>
      <c r="B201" s="126"/>
      <c r="C201" s="168" t="s">
        <v>578</v>
      </c>
      <c r="D201" s="168"/>
      <c r="E201" s="169" t="s">
        <v>473</v>
      </c>
      <c r="F201" s="199">
        <f>F202</f>
        <v>0</v>
      </c>
      <c r="O201" s="187">
        <f>O202</f>
        <v>0</v>
      </c>
    </row>
    <row r="202" spans="1:15" ht="25.5" hidden="1">
      <c r="A202" s="100"/>
      <c r="B202" s="126"/>
      <c r="C202" s="168"/>
      <c r="D202" s="168" t="s">
        <v>125</v>
      </c>
      <c r="E202" s="393" t="s">
        <v>278</v>
      </c>
      <c r="F202" s="199">
        <v>0</v>
      </c>
      <c r="O202" s="228">
        <v>0</v>
      </c>
    </row>
    <row r="203" spans="1:15" ht="40.5" customHeight="1" hidden="1">
      <c r="A203" s="100"/>
      <c r="B203" s="126"/>
      <c r="C203" s="168" t="s">
        <v>318</v>
      </c>
      <c r="D203" s="168"/>
      <c r="E203" s="169" t="s">
        <v>384</v>
      </c>
      <c r="F203" s="130">
        <f>F204</f>
        <v>0</v>
      </c>
      <c r="O203" s="187">
        <f>O204</f>
        <v>0</v>
      </c>
    </row>
    <row r="204" spans="1:15" ht="25.5" hidden="1">
      <c r="A204" s="100"/>
      <c r="B204" s="126"/>
      <c r="C204" s="168" t="s">
        <v>319</v>
      </c>
      <c r="D204" s="168"/>
      <c r="E204" s="169" t="s">
        <v>320</v>
      </c>
      <c r="F204" s="199">
        <f>F205</f>
        <v>0</v>
      </c>
      <c r="O204" s="186">
        <f>O205</f>
        <v>0</v>
      </c>
    </row>
    <row r="205" spans="1:15" ht="25.5" hidden="1">
      <c r="A205" s="100"/>
      <c r="B205" s="126"/>
      <c r="C205" s="126"/>
      <c r="D205" s="168"/>
      <c r="E205" s="169" t="s">
        <v>385</v>
      </c>
      <c r="F205" s="130">
        <f>F206</f>
        <v>0</v>
      </c>
      <c r="O205" s="228">
        <f>O206</f>
        <v>0</v>
      </c>
    </row>
    <row r="206" spans="1:15" ht="12.75" hidden="1">
      <c r="A206" s="100"/>
      <c r="B206" s="126"/>
      <c r="C206" s="126"/>
      <c r="D206" s="168" t="s">
        <v>188</v>
      </c>
      <c r="E206" s="169" t="s">
        <v>162</v>
      </c>
      <c r="F206" s="130">
        <v>0</v>
      </c>
      <c r="O206" s="187">
        <v>0</v>
      </c>
    </row>
    <row r="207" spans="1:15" ht="12.75">
      <c r="A207" s="100"/>
      <c r="B207" s="177"/>
      <c r="C207" s="126"/>
      <c r="D207" s="126"/>
      <c r="E207" s="459" t="s">
        <v>165</v>
      </c>
      <c r="F207" s="241">
        <f>F9+F86+F92+F110+F132+F176+F185+F189</f>
        <v>29031.94</v>
      </c>
      <c r="G207" s="241">
        <f aca="true" t="shared" si="15" ref="G207:O207">G9+G86+G92+G110+G132+G176+G185+G189</f>
        <v>10200</v>
      </c>
      <c r="H207" s="241">
        <f t="shared" si="15"/>
        <v>10200</v>
      </c>
      <c r="I207" s="241">
        <f t="shared" si="15"/>
        <v>10200</v>
      </c>
      <c r="J207" s="241">
        <f t="shared" si="15"/>
        <v>10200</v>
      </c>
      <c r="K207" s="241">
        <f t="shared" si="15"/>
        <v>10200</v>
      </c>
      <c r="L207" s="241">
        <f t="shared" si="15"/>
        <v>10200</v>
      </c>
      <c r="M207" s="241">
        <f t="shared" si="15"/>
        <v>10200</v>
      </c>
      <c r="N207" s="241">
        <f t="shared" si="15"/>
        <v>10200</v>
      </c>
      <c r="O207" s="241">
        <f t="shared" si="15"/>
        <v>29093.4</v>
      </c>
    </row>
    <row r="209" spans="7:15" ht="12.75">
      <c r="G209" s="211"/>
      <c r="H209" s="211"/>
      <c r="I209" s="211"/>
      <c r="J209" s="211"/>
      <c r="K209" s="211"/>
      <c r="L209" s="211"/>
      <c r="M209" s="211"/>
      <c r="N209" s="211"/>
      <c r="O209" s="211"/>
    </row>
    <row r="211" spans="7:15" ht="12.75">
      <c r="G211" s="211"/>
      <c r="H211" s="211"/>
      <c r="I211" s="211"/>
      <c r="J211" s="211"/>
      <c r="K211" s="211"/>
      <c r="L211" s="211"/>
      <c r="M211" s="211"/>
      <c r="N211" s="211"/>
      <c r="O211" s="211"/>
    </row>
    <row r="241" ht="12.75" hidden="1"/>
    <row r="242" ht="12.75" hidden="1"/>
    <row r="243" ht="12.75" hidden="1"/>
  </sheetData>
  <sheetProtection/>
  <mergeCells count="4">
    <mergeCell ref="A5:G5"/>
    <mergeCell ref="E1:O1"/>
    <mergeCell ref="E2:O2"/>
    <mergeCell ref="E3:O3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9"/>
  <sheetViews>
    <sheetView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.28125" style="166" customWidth="1"/>
    <col min="2" max="2" width="89.140625" style="166" customWidth="1"/>
    <col min="3" max="3" width="11.421875" style="166" customWidth="1"/>
    <col min="4" max="5" width="10.140625" style="166" bestFit="1" customWidth="1"/>
    <col min="6" max="16384" width="9.140625" style="166" customWidth="1"/>
  </cols>
  <sheetData>
    <row r="1" spans="1:5" ht="14.25" customHeight="1">
      <c r="A1" s="242"/>
      <c r="B1" s="242"/>
      <c r="D1" s="516" t="s">
        <v>551</v>
      </c>
      <c r="E1" s="516"/>
    </row>
    <row r="2" spans="1:5" ht="14.25" customHeight="1">
      <c r="A2" s="242"/>
      <c r="B2" s="516" t="s">
        <v>614</v>
      </c>
      <c r="C2" s="516"/>
      <c r="D2" s="516"/>
      <c r="E2" s="516"/>
    </row>
    <row r="3" spans="1:5" ht="14.25" customHeight="1">
      <c r="A3" s="242"/>
      <c r="B3" s="276"/>
      <c r="C3" s="516" t="s">
        <v>731</v>
      </c>
      <c r="D3" s="520"/>
      <c r="E3" s="520"/>
    </row>
    <row r="4" spans="1:5" ht="30" customHeight="1">
      <c r="A4" s="517" t="s">
        <v>722</v>
      </c>
      <c r="B4" s="517"/>
      <c r="C4" s="517"/>
      <c r="D4" s="517"/>
      <c r="E4" s="517"/>
    </row>
    <row r="5" spans="1:2" ht="12.75">
      <c r="A5" s="244"/>
      <c r="B5" s="243"/>
    </row>
    <row r="6" spans="1:5" s="248" customFormat="1" ht="58.5" customHeight="1">
      <c r="A6" s="245" t="s">
        <v>118</v>
      </c>
      <c r="B6" s="246" t="s">
        <v>549</v>
      </c>
      <c r="C6" s="247" t="s">
        <v>587</v>
      </c>
      <c r="D6" s="246" t="s">
        <v>695</v>
      </c>
      <c r="E6" s="246" t="s">
        <v>723</v>
      </c>
    </row>
    <row r="7" spans="1:5" s="252" customFormat="1" ht="12">
      <c r="A7" s="249">
        <v>1</v>
      </c>
      <c r="B7" s="249">
        <v>2</v>
      </c>
      <c r="C7" s="250">
        <v>4</v>
      </c>
      <c r="D7" s="251">
        <v>5</v>
      </c>
      <c r="E7" s="251">
        <v>6</v>
      </c>
    </row>
    <row r="8" spans="1:5" s="252" customFormat="1" ht="22.5" customHeight="1">
      <c r="A8" s="249">
        <v>1</v>
      </c>
      <c r="B8" s="101" t="s">
        <v>744</v>
      </c>
      <c r="C8" s="253">
        <f>'8 '!D8</f>
        <v>10800</v>
      </c>
      <c r="D8" s="253">
        <f>9!D8</f>
        <v>10800</v>
      </c>
      <c r="E8" s="253">
        <f>9!I8</f>
        <v>10800</v>
      </c>
    </row>
    <row r="9" spans="1:5" s="252" customFormat="1" ht="32.25" customHeight="1">
      <c r="A9" s="249">
        <v>2</v>
      </c>
      <c r="B9" s="101" t="s">
        <v>745</v>
      </c>
      <c r="C9" s="324">
        <f>'8 '!D27</f>
        <v>1889.99</v>
      </c>
      <c r="D9" s="324">
        <f>9!D18</f>
        <v>722</v>
      </c>
      <c r="E9" s="324">
        <f>9!I18</f>
        <v>722</v>
      </c>
    </row>
    <row r="10" spans="1:5" s="252" customFormat="1" ht="33.75" customHeight="1">
      <c r="A10" s="249">
        <v>3</v>
      </c>
      <c r="B10" s="101" t="s">
        <v>746</v>
      </c>
      <c r="C10" s="324">
        <f>'8 '!D50</f>
        <v>11435.74</v>
      </c>
      <c r="D10" s="324">
        <f>9!D25</f>
        <v>12261.9</v>
      </c>
      <c r="E10" s="324">
        <f>9!I25</f>
        <v>12352.7</v>
      </c>
    </row>
    <row r="11" spans="1:5" ht="33" customHeight="1">
      <c r="A11" s="249">
        <v>4</v>
      </c>
      <c r="B11" s="101" t="s">
        <v>747</v>
      </c>
      <c r="C11" s="352">
        <f>'8 '!D84</f>
        <v>1125</v>
      </c>
      <c r="D11" s="352">
        <v>0</v>
      </c>
      <c r="E11" s="352">
        <v>0</v>
      </c>
    </row>
    <row r="12" spans="1:5" ht="30" customHeight="1">
      <c r="A12" s="249">
        <v>5</v>
      </c>
      <c r="B12" s="101" t="s">
        <v>748</v>
      </c>
      <c r="C12" s="324">
        <f>'8 '!D88</f>
        <v>4424.13</v>
      </c>
      <c r="D12" s="324">
        <f>9!D50</f>
        <v>4426.43</v>
      </c>
      <c r="E12" s="324">
        <f>9!I50</f>
        <v>4435.83</v>
      </c>
    </row>
    <row r="13" spans="1:5" ht="31.5" customHeight="1">
      <c r="A13" s="249">
        <v>6</v>
      </c>
      <c r="B13" s="101" t="s">
        <v>749</v>
      </c>
      <c r="C13" s="324">
        <f>'8 '!D131</f>
        <v>38</v>
      </c>
      <c r="D13" s="324">
        <f>9!D88</f>
        <v>38</v>
      </c>
      <c r="E13" s="324">
        <f>9!I88</f>
        <v>38</v>
      </c>
    </row>
    <row r="14" spans="1:5" ht="22.5" customHeight="1" hidden="1">
      <c r="A14" s="249">
        <v>7</v>
      </c>
      <c r="B14" s="101" t="s">
        <v>570</v>
      </c>
      <c r="C14" s="253">
        <f>'8 '!D142</f>
        <v>0</v>
      </c>
      <c r="D14" s="253">
        <v>0</v>
      </c>
      <c r="E14" s="253">
        <v>0</v>
      </c>
    </row>
    <row r="15" spans="1:5" ht="22.5" customHeight="1" hidden="1">
      <c r="A15" s="249">
        <v>8</v>
      </c>
      <c r="B15" s="101" t="s">
        <v>636</v>
      </c>
      <c r="C15" s="253">
        <f>'8 '!D149</f>
        <v>0</v>
      </c>
      <c r="D15" s="253">
        <v>0</v>
      </c>
      <c r="E15" s="253">
        <v>0</v>
      </c>
    </row>
    <row r="16" spans="1:5" ht="15">
      <c r="A16" s="254"/>
      <c r="B16" s="255" t="s">
        <v>550</v>
      </c>
      <c r="C16" s="353">
        <f>C8+C9+C10+C11+C12+C13</f>
        <v>29712.86</v>
      </c>
      <c r="D16" s="353">
        <f>D8+D9+D10+D12+D11+D13</f>
        <v>28248.33</v>
      </c>
      <c r="E16" s="353">
        <f>E8+E9+E10+E11+E12+E13</f>
        <v>28348.53</v>
      </c>
    </row>
    <row r="17" spans="1:2" ht="12.75">
      <c r="A17" s="256"/>
      <c r="B17" s="256"/>
    </row>
    <row r="19" spans="1:2" ht="33" customHeight="1">
      <c r="A19" s="518"/>
      <c r="B19" s="519"/>
    </row>
  </sheetData>
  <sheetProtection/>
  <mergeCells count="5">
    <mergeCell ref="D1:E1"/>
    <mergeCell ref="A4:E4"/>
    <mergeCell ref="A19:B19"/>
    <mergeCell ref="B2:E2"/>
    <mergeCell ref="C3:E3"/>
  </mergeCells>
  <printOptions/>
  <pageMargins left="0.4330708661417323" right="0.1968503937007874" top="0.2362204724409449" bottom="0.2755905511811024" header="0.2362204724409449" footer="0.1968503937007874"/>
  <pageSetup fitToHeight="15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PageLayoutView="0" workbookViewId="0" topLeftCell="A22">
      <selection activeCell="C16" sqref="C16:D16"/>
    </sheetView>
  </sheetViews>
  <sheetFormatPr defaultColWidth="9.140625" defaultRowHeight="12.75"/>
  <cols>
    <col min="2" max="2" width="48.28125" style="0" customWidth="1"/>
    <col min="3" max="3" width="13.00390625" style="0" customWidth="1"/>
    <col min="4" max="4" width="11.57421875" style="0" customWidth="1"/>
  </cols>
  <sheetData>
    <row r="1" spans="1:4" ht="12.75">
      <c r="A1" s="105"/>
      <c r="B1" s="529" t="s">
        <v>276</v>
      </c>
      <c r="C1" s="529"/>
      <c r="D1" s="529"/>
    </row>
    <row r="2" spans="1:4" ht="12.75">
      <c r="A2" s="105"/>
      <c r="B2" s="464" t="s">
        <v>615</v>
      </c>
      <c r="C2" s="530"/>
      <c r="D2" s="530"/>
    </row>
    <row r="3" spans="1:4" ht="12.75">
      <c r="A3" s="105"/>
      <c r="B3" s="104"/>
      <c r="C3" s="528" t="s">
        <v>731</v>
      </c>
      <c r="D3" s="528"/>
    </row>
    <row r="4" spans="1:4" ht="12.75">
      <c r="A4" s="105"/>
      <c r="B4" s="105"/>
      <c r="C4" s="106"/>
      <c r="D4" s="105"/>
    </row>
    <row r="5" spans="1:4" ht="12.75">
      <c r="A5" s="522" t="s">
        <v>724</v>
      </c>
      <c r="B5" s="522"/>
      <c r="C5" s="522"/>
      <c r="D5" s="522"/>
    </row>
    <row r="6" spans="1:4" ht="12.75">
      <c r="A6" s="105"/>
      <c r="B6" s="105"/>
      <c r="C6" s="105"/>
      <c r="D6" s="105"/>
    </row>
    <row r="7" spans="1:4" ht="25.5">
      <c r="A7" s="107" t="s">
        <v>255</v>
      </c>
      <c r="B7" s="107" t="s">
        <v>256</v>
      </c>
      <c r="C7" s="531" t="s">
        <v>257</v>
      </c>
      <c r="D7" s="531"/>
    </row>
    <row r="8" spans="1:4" ht="38.25">
      <c r="A8" s="107">
        <v>1</v>
      </c>
      <c r="B8" s="191" t="s">
        <v>734</v>
      </c>
      <c r="C8" s="524">
        <f>C10+C13</f>
        <v>4938.28</v>
      </c>
      <c r="D8" s="533"/>
    </row>
    <row r="9" spans="1:4" ht="12.75">
      <c r="A9" s="107"/>
      <c r="B9" s="192" t="s">
        <v>468</v>
      </c>
      <c r="C9" s="534"/>
      <c r="D9" s="533"/>
    </row>
    <row r="10" spans="1:4" ht="25.5">
      <c r="A10" s="127" t="s">
        <v>272</v>
      </c>
      <c r="B10" s="191" t="s">
        <v>469</v>
      </c>
      <c r="C10" s="524">
        <f>C11+C12</f>
        <v>4006.11</v>
      </c>
      <c r="D10" s="533"/>
    </row>
    <row r="11" spans="1:4" ht="25.5">
      <c r="A11" s="107"/>
      <c r="B11" s="108" t="s">
        <v>258</v>
      </c>
      <c r="C11" s="532">
        <f>'8 '!D55</f>
        <v>4006.11</v>
      </c>
      <c r="D11" s="532"/>
    </row>
    <row r="12" spans="1:4" ht="51" hidden="1">
      <c r="A12" s="127"/>
      <c r="B12" s="108" t="s">
        <v>617</v>
      </c>
      <c r="C12" s="524">
        <f>'8 '!D64</f>
        <v>0</v>
      </c>
      <c r="D12" s="525"/>
    </row>
    <row r="13" spans="1:4" ht="25.5">
      <c r="A13" s="188" t="s">
        <v>690</v>
      </c>
      <c r="B13" s="131" t="s">
        <v>466</v>
      </c>
      <c r="C13" s="521">
        <f>C14+C15</f>
        <v>932.17</v>
      </c>
      <c r="D13" s="521"/>
    </row>
    <row r="14" spans="1:4" ht="12.75" hidden="1">
      <c r="A14" s="188"/>
      <c r="B14" s="131"/>
      <c r="C14" s="526"/>
      <c r="D14" s="527"/>
    </row>
    <row r="15" spans="1:4" ht="51">
      <c r="A15" s="188"/>
      <c r="B15" s="131" t="s">
        <v>617</v>
      </c>
      <c r="C15" s="526">
        <f>'8 '!D69</f>
        <v>932.17</v>
      </c>
      <c r="D15" s="527"/>
    </row>
    <row r="16" spans="1:5" ht="17.25" customHeight="1">
      <c r="A16" s="109"/>
      <c r="B16" s="110" t="s">
        <v>259</v>
      </c>
      <c r="C16" s="523">
        <f>C8</f>
        <v>4938.28</v>
      </c>
      <c r="D16" s="523"/>
      <c r="E16" s="178"/>
    </row>
    <row r="17" spans="1:4" ht="12.75">
      <c r="A17" s="112"/>
      <c r="B17" s="113"/>
      <c r="C17" s="114"/>
      <c r="D17" s="115"/>
    </row>
    <row r="18" spans="1:4" ht="12.75">
      <c r="A18" s="112"/>
      <c r="B18" s="529" t="s">
        <v>543</v>
      </c>
      <c r="C18" s="529"/>
      <c r="D18" s="529"/>
    </row>
    <row r="19" spans="1:4" ht="12.75">
      <c r="A19" s="112"/>
      <c r="B19" s="464" t="s">
        <v>615</v>
      </c>
      <c r="C19" s="464"/>
      <c r="D19" s="464"/>
    </row>
    <row r="20" spans="1:4" ht="12.75">
      <c r="A20" s="105"/>
      <c r="B20" s="105"/>
      <c r="C20" s="528" t="s">
        <v>731</v>
      </c>
      <c r="D20" s="528"/>
    </row>
    <row r="21" spans="1:4" ht="12.75">
      <c r="A21" s="105"/>
      <c r="B21" s="105"/>
      <c r="C21" s="105"/>
      <c r="D21" s="105"/>
    </row>
    <row r="22" spans="1:4" ht="12.75">
      <c r="A22" s="522" t="s">
        <v>667</v>
      </c>
      <c r="B22" s="522"/>
      <c r="C22" s="522"/>
      <c r="D22" s="522"/>
    </row>
    <row r="23" spans="1:4" ht="12.75" customHeight="1">
      <c r="A23" s="105"/>
      <c r="B23" s="105"/>
      <c r="C23" s="105"/>
      <c r="D23" s="105"/>
    </row>
    <row r="24" spans="1:4" ht="38.25">
      <c r="A24" s="107" t="s">
        <v>255</v>
      </c>
      <c r="B24" s="107" t="s">
        <v>256</v>
      </c>
      <c r="C24" s="107" t="s">
        <v>694</v>
      </c>
      <c r="D24" s="107" t="s">
        <v>725</v>
      </c>
    </row>
    <row r="25" spans="1:4" ht="38.25">
      <c r="A25" s="107">
        <v>1</v>
      </c>
      <c r="B25" s="191" t="s">
        <v>734</v>
      </c>
      <c r="C25" s="206">
        <f>C27</f>
        <v>6028.9</v>
      </c>
      <c r="D25" s="206">
        <f>D27</f>
        <v>6019.7</v>
      </c>
    </row>
    <row r="26" spans="1:4" ht="12.75">
      <c r="A26" s="107"/>
      <c r="B26" s="192" t="s">
        <v>468</v>
      </c>
      <c r="C26" s="107"/>
      <c r="D26" s="107"/>
    </row>
    <row r="27" spans="1:4" ht="25.5">
      <c r="A27" s="127" t="s">
        <v>272</v>
      </c>
      <c r="B27" s="191" t="s">
        <v>469</v>
      </c>
      <c r="C27" s="206">
        <f>C28+C29</f>
        <v>6028.9</v>
      </c>
      <c r="D27" s="206">
        <f>D28+D29</f>
        <v>6019.7</v>
      </c>
    </row>
    <row r="28" spans="1:4" ht="25.5">
      <c r="A28" s="107"/>
      <c r="B28" s="108" t="s">
        <v>258</v>
      </c>
      <c r="C28" s="193">
        <f>9!D28</f>
        <v>6028.9</v>
      </c>
      <c r="D28" s="193">
        <f>9!I29</f>
        <v>6019.7</v>
      </c>
    </row>
    <row r="29" spans="1:4" ht="25.5" hidden="1">
      <c r="A29" s="127"/>
      <c r="B29" s="135" t="s">
        <v>398</v>
      </c>
      <c r="C29" s="194"/>
      <c r="D29" s="193"/>
    </row>
    <row r="30" spans="1:4" ht="12.75">
      <c r="A30" s="109"/>
      <c r="B30" s="110" t="s">
        <v>259</v>
      </c>
      <c r="C30" s="111">
        <f>C28+C29</f>
        <v>6028.9</v>
      </c>
      <c r="D30" s="111">
        <f>D28+D29</f>
        <v>6019.7</v>
      </c>
    </row>
    <row r="31" ht="24.75" customHeight="1">
      <c r="E31" s="178"/>
    </row>
  </sheetData>
  <sheetProtection/>
  <mergeCells count="18">
    <mergeCell ref="B1:D1"/>
    <mergeCell ref="B18:D18"/>
    <mergeCell ref="B2:D2"/>
    <mergeCell ref="A5:D5"/>
    <mergeCell ref="C7:D7"/>
    <mergeCell ref="C11:D11"/>
    <mergeCell ref="C8:D8"/>
    <mergeCell ref="C9:D9"/>
    <mergeCell ref="C10:D10"/>
    <mergeCell ref="C3:D3"/>
    <mergeCell ref="B19:D19"/>
    <mergeCell ref="C13:D13"/>
    <mergeCell ref="A22:D22"/>
    <mergeCell ref="C16:D16"/>
    <mergeCell ref="C12:D12"/>
    <mergeCell ref="C14:D14"/>
    <mergeCell ref="C15:D15"/>
    <mergeCell ref="C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27"/>
  <sheetViews>
    <sheetView zoomScalePageLayoutView="0" workbookViewId="0" topLeftCell="B28">
      <selection activeCell="C35" sqref="C35"/>
    </sheetView>
  </sheetViews>
  <sheetFormatPr defaultColWidth="9.140625" defaultRowHeight="12.75"/>
  <cols>
    <col min="1" max="1" width="9.140625" style="0" hidden="1" customWidth="1"/>
    <col min="2" max="2" width="4.421875" style="0" customWidth="1"/>
    <col min="3" max="3" width="56.00390625" style="0" customWidth="1"/>
    <col min="4" max="4" width="10.00390625" style="0" customWidth="1"/>
    <col min="5" max="5" width="10.7109375" style="0" customWidth="1"/>
    <col min="6" max="6" width="10.421875" style="0" customWidth="1"/>
    <col min="7" max="7" width="6.57421875" style="0" customWidth="1"/>
    <col min="8" max="9" width="7.140625" style="0" customWidth="1"/>
    <col min="10" max="10" width="4.7109375" style="0" customWidth="1"/>
    <col min="11" max="11" width="6.421875" style="0" customWidth="1"/>
    <col min="12" max="13" width="5.7109375" style="0" customWidth="1"/>
    <col min="14" max="14" width="5.57421875" style="0" customWidth="1"/>
  </cols>
  <sheetData>
    <row r="1" spans="3:6" ht="12.75">
      <c r="C1" s="466" t="s">
        <v>544</v>
      </c>
      <c r="D1" s="466"/>
      <c r="E1" s="537"/>
      <c r="F1" s="537"/>
    </row>
    <row r="2" spans="3:6" ht="12.75">
      <c r="C2" s="539" t="s">
        <v>662</v>
      </c>
      <c r="D2" s="465"/>
      <c r="E2" s="465"/>
      <c r="F2" s="465"/>
    </row>
    <row r="3" spans="3:6" ht="12.75">
      <c r="C3" s="466" t="s">
        <v>731</v>
      </c>
      <c r="D3" s="537"/>
      <c r="E3" s="538"/>
      <c r="F3" s="538"/>
    </row>
    <row r="4" spans="2:6" ht="51.75" customHeight="1">
      <c r="B4" s="535" t="s">
        <v>726</v>
      </c>
      <c r="C4" s="535"/>
      <c r="D4" s="535"/>
      <c r="E4" s="536"/>
      <c r="F4" s="536"/>
    </row>
    <row r="5" spans="2:6" ht="15.75" customHeight="1">
      <c r="B5" s="124"/>
      <c r="C5" s="124"/>
      <c r="D5" s="124"/>
      <c r="E5" s="128"/>
      <c r="F5" s="129" t="s">
        <v>273</v>
      </c>
    </row>
    <row r="6" spans="2:6" ht="12.75">
      <c r="B6" s="88" t="s">
        <v>41</v>
      </c>
      <c r="C6" s="88" t="s">
        <v>42</v>
      </c>
      <c r="D6" s="2" t="s">
        <v>582</v>
      </c>
      <c r="E6" s="88" t="s">
        <v>663</v>
      </c>
      <c r="F6" s="88" t="s">
        <v>705</v>
      </c>
    </row>
    <row r="7" spans="2:6" ht="34.5" customHeight="1" hidden="1">
      <c r="B7" s="103">
        <v>1</v>
      </c>
      <c r="C7" s="98" t="s">
        <v>43</v>
      </c>
      <c r="D7" s="189"/>
      <c r="E7" s="189"/>
      <c r="F7" s="189"/>
    </row>
    <row r="8" spans="2:6" ht="45">
      <c r="B8" s="103">
        <v>1</v>
      </c>
      <c r="C8" s="98" t="s">
        <v>44</v>
      </c>
      <c r="D8" s="189">
        <v>92.63</v>
      </c>
      <c r="E8" s="189">
        <v>92.63</v>
      </c>
      <c r="F8" s="189">
        <v>92.63</v>
      </c>
    </row>
    <row r="9" spans="2:6" ht="45" customHeight="1">
      <c r="B9" s="103">
        <v>2</v>
      </c>
      <c r="C9" s="98" t="s">
        <v>239</v>
      </c>
      <c r="D9" s="189">
        <v>131.79</v>
      </c>
      <c r="E9" s="189">
        <v>131.79</v>
      </c>
      <c r="F9" s="189">
        <v>131.79</v>
      </c>
    </row>
    <row r="10" spans="2:6" ht="30.75" customHeight="1">
      <c r="B10" s="103">
        <v>3</v>
      </c>
      <c r="C10" s="98" t="s">
        <v>519</v>
      </c>
      <c r="D10" s="189">
        <v>38</v>
      </c>
      <c r="E10" s="189">
        <v>38</v>
      </c>
      <c r="F10" s="189">
        <v>38</v>
      </c>
    </row>
    <row r="11" spans="2:6" ht="43.5" customHeight="1">
      <c r="B11" s="103">
        <v>4</v>
      </c>
      <c r="C11" s="98" t="s">
        <v>403</v>
      </c>
      <c r="D11" s="134">
        <v>1125</v>
      </c>
      <c r="E11" s="134">
        <v>0</v>
      </c>
      <c r="F11" s="134">
        <v>0</v>
      </c>
    </row>
    <row r="12" spans="2:6" ht="45" hidden="1">
      <c r="B12" s="196" t="s">
        <v>523</v>
      </c>
      <c r="C12" s="98" t="s">
        <v>687</v>
      </c>
      <c r="D12" s="134"/>
      <c r="E12" s="134">
        <v>0</v>
      </c>
      <c r="F12" s="134">
        <v>0</v>
      </c>
    </row>
    <row r="13" spans="2:6" ht="30" hidden="1">
      <c r="B13" s="97">
        <v>7</v>
      </c>
      <c r="C13" s="101" t="s">
        <v>683</v>
      </c>
      <c r="D13" s="134"/>
      <c r="E13" s="134">
        <v>0</v>
      </c>
      <c r="F13" s="190">
        <v>0</v>
      </c>
    </row>
    <row r="14" spans="2:6" ht="75" hidden="1">
      <c r="B14" s="97"/>
      <c r="C14" s="179" t="s">
        <v>399</v>
      </c>
      <c r="D14" s="134">
        <v>0</v>
      </c>
      <c r="E14" s="134">
        <v>0</v>
      </c>
      <c r="F14" s="190">
        <v>0</v>
      </c>
    </row>
    <row r="15" spans="2:6" ht="31.5" customHeight="1">
      <c r="B15" s="196" t="s">
        <v>757</v>
      </c>
      <c r="C15" s="98" t="s">
        <v>435</v>
      </c>
      <c r="D15" s="189">
        <f>D16</f>
        <v>1167.99</v>
      </c>
      <c r="E15" s="134">
        <v>0</v>
      </c>
      <c r="F15" s="134">
        <v>0</v>
      </c>
    </row>
    <row r="16" spans="2:6" ht="45">
      <c r="B16" s="180"/>
      <c r="C16" s="102" t="s">
        <v>522</v>
      </c>
      <c r="D16" s="189">
        <v>1167.99</v>
      </c>
      <c r="E16" s="134">
        <v>0</v>
      </c>
      <c r="F16" s="134">
        <v>0</v>
      </c>
    </row>
    <row r="17" spans="2:6" ht="45" hidden="1">
      <c r="B17" s="103">
        <v>6</v>
      </c>
      <c r="C17" s="101" t="s">
        <v>247</v>
      </c>
      <c r="D17" s="189"/>
      <c r="E17" s="189">
        <v>0</v>
      </c>
      <c r="F17" s="189">
        <v>0</v>
      </c>
    </row>
    <row r="18" spans="2:6" ht="28.5" customHeight="1">
      <c r="B18" s="103">
        <v>6</v>
      </c>
      <c r="C18" s="197" t="s">
        <v>475</v>
      </c>
      <c r="D18" s="189">
        <v>19.37</v>
      </c>
      <c r="E18" s="335">
        <v>19.37</v>
      </c>
      <c r="F18" s="335">
        <v>0</v>
      </c>
    </row>
    <row r="19" spans="2:6" ht="29.25" customHeight="1">
      <c r="B19" s="103">
        <v>7</v>
      </c>
      <c r="C19" s="197" t="s">
        <v>476</v>
      </c>
      <c r="D19" s="335">
        <v>19.37</v>
      </c>
      <c r="E19" s="335">
        <v>19.37</v>
      </c>
      <c r="F19" s="335">
        <v>0</v>
      </c>
    </row>
    <row r="20" spans="2:6" ht="45.75" customHeight="1">
      <c r="B20" s="103">
        <v>8</v>
      </c>
      <c r="C20" s="197" t="s">
        <v>511</v>
      </c>
      <c r="D20" s="335">
        <v>50.08</v>
      </c>
      <c r="E20" s="335">
        <v>50.08</v>
      </c>
      <c r="F20" s="335">
        <v>50.08</v>
      </c>
    </row>
    <row r="21" spans="2:6" ht="61.5" customHeight="1">
      <c r="B21" s="103">
        <v>9</v>
      </c>
      <c r="C21" s="197" t="s">
        <v>633</v>
      </c>
      <c r="D21" s="335">
        <v>1016.92</v>
      </c>
      <c r="E21" s="335">
        <v>0</v>
      </c>
      <c r="F21" s="335">
        <v>0</v>
      </c>
    </row>
    <row r="22" spans="2:6" ht="30.75" customHeight="1">
      <c r="B22" s="103">
        <v>10</v>
      </c>
      <c r="C22" s="197" t="s">
        <v>628</v>
      </c>
      <c r="D22" s="335">
        <v>56.9</v>
      </c>
      <c r="E22" s="335">
        <v>0</v>
      </c>
      <c r="F22" s="335">
        <v>0</v>
      </c>
    </row>
    <row r="23" spans="2:6" ht="44.25" customHeight="1">
      <c r="B23" s="103">
        <v>11</v>
      </c>
      <c r="C23" s="197" t="s">
        <v>707</v>
      </c>
      <c r="D23" s="198">
        <v>178.03</v>
      </c>
      <c r="E23" s="198">
        <v>0</v>
      </c>
      <c r="F23" s="198">
        <v>0</v>
      </c>
    </row>
    <row r="24" spans="2:6" ht="33.75" customHeight="1" hidden="1">
      <c r="B24" s="103">
        <v>14</v>
      </c>
      <c r="C24" s="197" t="s">
        <v>696</v>
      </c>
      <c r="D24" s="198"/>
      <c r="E24" s="198">
        <v>0</v>
      </c>
      <c r="F24" s="198">
        <v>0</v>
      </c>
    </row>
    <row r="25" spans="2:6" ht="59.25" customHeight="1">
      <c r="B25" s="103">
        <v>12</v>
      </c>
      <c r="C25" s="197" t="s">
        <v>617</v>
      </c>
      <c r="D25" s="335">
        <v>932.17</v>
      </c>
      <c r="E25" s="335">
        <v>0</v>
      </c>
      <c r="F25" s="335">
        <v>0</v>
      </c>
    </row>
    <row r="26" spans="2:6" ht="32.25" customHeight="1">
      <c r="B26" s="103">
        <v>13</v>
      </c>
      <c r="C26" s="336" t="s">
        <v>520</v>
      </c>
      <c r="D26" s="335">
        <v>186.43</v>
      </c>
      <c r="E26" s="335">
        <v>0</v>
      </c>
      <c r="F26" s="335">
        <v>0</v>
      </c>
    </row>
    <row r="27" spans="2:6" ht="14.25">
      <c r="B27" s="181"/>
      <c r="C27" s="182" t="s">
        <v>40</v>
      </c>
      <c r="D27" s="337">
        <f>D7+D8+D9+D10+D11+D15+D17+D18+D19+D20+D21+D22+D23+D24+D25+D26+D12+D13</f>
        <v>5014.68</v>
      </c>
      <c r="E27" s="337">
        <f>E7+E8+E9+E10+E11+E15+E17+E18+E19+E20+E21+E22+E23+E24+E25</f>
        <v>351.24</v>
      </c>
      <c r="F27" s="337">
        <f>F7+F8+F9+F10+F11+F15+F17+F18+F19+F20+F21+F22+F23+F24+F25</f>
        <v>312.5</v>
      </c>
    </row>
  </sheetData>
  <sheetProtection/>
  <mergeCells count="4">
    <mergeCell ref="B4:F4"/>
    <mergeCell ref="C1:F1"/>
    <mergeCell ref="C3:F3"/>
    <mergeCell ref="C2:F2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52.57421875" style="0" customWidth="1"/>
    <col min="3" max="3" width="12.7109375" style="0" customWidth="1"/>
    <col min="4" max="4" width="13.00390625" style="0" customWidth="1"/>
  </cols>
  <sheetData>
    <row r="1" spans="1:4" ht="15">
      <c r="A1" s="3"/>
      <c r="B1" s="3"/>
      <c r="C1" s="466" t="s">
        <v>546</v>
      </c>
      <c r="D1" s="466"/>
    </row>
    <row r="2" spans="1:5" ht="15">
      <c r="A2" s="3"/>
      <c r="B2" s="466" t="s">
        <v>616</v>
      </c>
      <c r="C2" s="466"/>
      <c r="D2" s="466"/>
      <c r="E2" s="71"/>
    </row>
    <row r="3" spans="1:4" ht="15">
      <c r="A3" s="3"/>
      <c r="B3" s="3"/>
      <c r="C3" s="466" t="s">
        <v>731</v>
      </c>
      <c r="D3" s="466"/>
    </row>
    <row r="4" spans="1:4" ht="15">
      <c r="A4" s="3"/>
      <c r="B4" s="3"/>
      <c r="C4" s="3"/>
      <c r="D4" s="3"/>
    </row>
    <row r="5" spans="1:4" ht="40.5" customHeight="1">
      <c r="A5" s="540" t="s">
        <v>756</v>
      </c>
      <c r="B5" s="540"/>
      <c r="C5" s="540"/>
      <c r="D5" s="540"/>
    </row>
    <row r="6" spans="1:4" ht="15">
      <c r="A6" s="72" t="s">
        <v>35</v>
      </c>
      <c r="B6" s="3"/>
      <c r="C6" s="3"/>
      <c r="D6" s="73"/>
    </row>
    <row r="7" spans="1:4" ht="12.75">
      <c r="A7" s="91" t="s">
        <v>118</v>
      </c>
      <c r="B7" s="92" t="s">
        <v>36</v>
      </c>
      <c r="C7" s="541" t="s">
        <v>750</v>
      </c>
      <c r="D7" s="542"/>
    </row>
    <row r="8" spans="1:4" ht="28.5" customHeight="1">
      <c r="A8" s="91" t="s">
        <v>145</v>
      </c>
      <c r="B8" s="78" t="s">
        <v>288</v>
      </c>
      <c r="C8" s="543">
        <v>0</v>
      </c>
      <c r="D8" s="544"/>
    </row>
    <row r="9" spans="1:4" ht="12.75">
      <c r="A9" s="91" t="s">
        <v>37</v>
      </c>
      <c r="B9" s="93" t="s">
        <v>47</v>
      </c>
      <c r="C9" s="543">
        <v>0</v>
      </c>
      <c r="D9" s="544"/>
    </row>
    <row r="10" spans="1:4" ht="25.5">
      <c r="A10" s="91" t="s">
        <v>38</v>
      </c>
      <c r="B10" s="93" t="s">
        <v>48</v>
      </c>
      <c r="C10" s="545">
        <v>3000</v>
      </c>
      <c r="D10" s="545"/>
    </row>
    <row r="11" spans="1:4" ht="28.5" customHeight="1" hidden="1">
      <c r="A11" s="91" t="s">
        <v>53</v>
      </c>
      <c r="B11" s="93" t="s">
        <v>54</v>
      </c>
      <c r="C11" s="545">
        <v>0</v>
      </c>
      <c r="D11" s="545"/>
    </row>
    <row r="12" spans="1:4" ht="25.5" hidden="1">
      <c r="A12" s="91" t="s">
        <v>55</v>
      </c>
      <c r="B12" s="93" t="s">
        <v>56</v>
      </c>
      <c r="C12" s="545">
        <v>0</v>
      </c>
      <c r="D12" s="545"/>
    </row>
    <row r="13" spans="1:4" ht="25.5" hidden="1">
      <c r="A13" s="91" t="s">
        <v>57</v>
      </c>
      <c r="B13" s="93" t="s">
        <v>34</v>
      </c>
      <c r="C13" s="545">
        <v>0</v>
      </c>
      <c r="D13" s="545"/>
    </row>
    <row r="14" spans="1:4" ht="12.75">
      <c r="A14" s="94"/>
      <c r="B14" s="94"/>
      <c r="C14" s="71"/>
      <c r="D14" s="95"/>
    </row>
    <row r="15" spans="1:4" ht="15" customHeight="1">
      <c r="A15" s="3"/>
      <c r="B15" s="482" t="s">
        <v>545</v>
      </c>
      <c r="C15" s="520"/>
      <c r="D15" s="520"/>
    </row>
    <row r="16" spans="1:4" ht="15" customHeight="1">
      <c r="A16" s="3"/>
      <c r="B16" s="482" t="s">
        <v>614</v>
      </c>
      <c r="C16" s="520"/>
      <c r="D16" s="520"/>
    </row>
    <row r="17" spans="3:4" ht="12.75">
      <c r="C17" s="466" t="s">
        <v>731</v>
      </c>
      <c r="D17" s="466"/>
    </row>
    <row r="18" spans="3:4" ht="12.75">
      <c r="C18" s="71"/>
      <c r="D18" s="71"/>
    </row>
    <row r="19" spans="1:4" ht="35.25" customHeight="1">
      <c r="A19" s="540" t="s">
        <v>755</v>
      </c>
      <c r="B19" s="540"/>
      <c r="C19" s="540"/>
      <c r="D19" s="540"/>
    </row>
    <row r="20" spans="1:4" ht="15">
      <c r="A20" s="72" t="s">
        <v>35</v>
      </c>
      <c r="B20" s="3"/>
      <c r="C20" s="3"/>
      <c r="D20" s="73"/>
    </row>
    <row r="21" spans="1:4" ht="12.75">
      <c r="A21" s="546" t="s">
        <v>118</v>
      </c>
      <c r="B21" s="546" t="s">
        <v>36</v>
      </c>
      <c r="C21" s="547" t="s">
        <v>663</v>
      </c>
      <c r="D21" s="547" t="s">
        <v>705</v>
      </c>
    </row>
    <row r="22" spans="1:4" ht="35.25" customHeight="1">
      <c r="A22" s="546"/>
      <c r="B22" s="546"/>
      <c r="C22" s="548"/>
      <c r="D22" s="548"/>
    </row>
    <row r="23" spans="1:4" ht="28.5" customHeight="1">
      <c r="A23" s="74" t="s">
        <v>145</v>
      </c>
      <c r="B23" s="78" t="s">
        <v>288</v>
      </c>
      <c r="C23" s="89">
        <v>0</v>
      </c>
      <c r="D23" s="89">
        <v>0</v>
      </c>
    </row>
    <row r="24" spans="1:4" ht="15">
      <c r="A24" s="74" t="s">
        <v>37</v>
      </c>
      <c r="B24" s="93" t="s">
        <v>47</v>
      </c>
      <c r="C24" s="89">
        <v>0</v>
      </c>
      <c r="D24" s="89">
        <v>0</v>
      </c>
    </row>
    <row r="25" spans="1:4" ht="15">
      <c r="A25" s="74" t="s">
        <v>38</v>
      </c>
      <c r="B25" s="93" t="s">
        <v>39</v>
      </c>
      <c r="C25" s="89">
        <v>0</v>
      </c>
      <c r="D25" s="89">
        <v>0</v>
      </c>
    </row>
    <row r="26" spans="1:4" ht="31.5" customHeight="1" hidden="1">
      <c r="A26" s="91" t="s">
        <v>53</v>
      </c>
      <c r="B26" s="93" t="s">
        <v>54</v>
      </c>
      <c r="C26" s="96">
        <v>0</v>
      </c>
      <c r="D26" s="89">
        <v>0</v>
      </c>
    </row>
    <row r="27" spans="1:4" ht="25.5" hidden="1">
      <c r="A27" s="91" t="s">
        <v>55</v>
      </c>
      <c r="B27" s="93" t="s">
        <v>56</v>
      </c>
      <c r="C27" s="96">
        <v>0</v>
      </c>
      <c r="D27" s="89">
        <v>0</v>
      </c>
    </row>
    <row r="28" spans="1:4" ht="25.5" hidden="1">
      <c r="A28" s="91" t="s">
        <v>57</v>
      </c>
      <c r="B28" s="93" t="s">
        <v>34</v>
      </c>
      <c r="C28" s="96">
        <v>0</v>
      </c>
      <c r="D28" s="89">
        <v>0</v>
      </c>
    </row>
    <row r="29" ht="12.75" hidden="1"/>
  </sheetData>
  <sheetProtection/>
  <mergeCells count="19">
    <mergeCell ref="C1:D1"/>
    <mergeCell ref="C17:D17"/>
    <mergeCell ref="C11:D11"/>
    <mergeCell ref="C12:D12"/>
    <mergeCell ref="A19:D19"/>
    <mergeCell ref="A21:A22"/>
    <mergeCell ref="B21:B22"/>
    <mergeCell ref="C21:C22"/>
    <mergeCell ref="D21:D22"/>
    <mergeCell ref="C13:D13"/>
    <mergeCell ref="B2:D2"/>
    <mergeCell ref="B16:D16"/>
    <mergeCell ref="B15:D15"/>
    <mergeCell ref="A5:D5"/>
    <mergeCell ref="C7:D7"/>
    <mergeCell ref="C8:D8"/>
    <mergeCell ref="C9:D9"/>
    <mergeCell ref="C10:D10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tabSelected="1" zoomScalePageLayoutView="0" workbookViewId="0" topLeftCell="A19">
      <selection activeCell="B8" sqref="B8"/>
    </sheetView>
  </sheetViews>
  <sheetFormatPr defaultColWidth="9.140625" defaultRowHeight="12.75"/>
  <cols>
    <col min="2" max="2" width="50.140625" style="0" customWidth="1"/>
    <col min="3" max="3" width="10.140625" style="0" customWidth="1"/>
    <col min="4" max="4" width="11.57421875" style="0" customWidth="1"/>
  </cols>
  <sheetData>
    <row r="1" spans="1:4" ht="15">
      <c r="A1" s="3"/>
      <c r="B1" s="3"/>
      <c r="C1" s="466" t="s">
        <v>547</v>
      </c>
      <c r="D1" s="466"/>
    </row>
    <row r="2" spans="1:4" ht="15">
      <c r="A2" s="3"/>
      <c r="B2" s="466" t="s">
        <v>614</v>
      </c>
      <c r="C2" s="537"/>
      <c r="D2" s="537"/>
    </row>
    <row r="3" spans="1:4" ht="15">
      <c r="A3" s="3"/>
      <c r="B3" s="3"/>
      <c r="C3" s="539" t="s">
        <v>731</v>
      </c>
      <c r="D3" s="465"/>
    </row>
    <row r="4" spans="1:4" ht="15">
      <c r="A4" s="3"/>
      <c r="B4" s="3"/>
      <c r="C4" s="3"/>
      <c r="D4" s="3"/>
    </row>
    <row r="5" spans="1:4" ht="36.75" customHeight="1">
      <c r="A5" s="540" t="s">
        <v>751</v>
      </c>
      <c r="B5" s="540"/>
      <c r="C5" s="540"/>
      <c r="D5" s="540"/>
    </row>
    <row r="6" spans="1:4" ht="15">
      <c r="A6" s="72" t="s">
        <v>35</v>
      </c>
      <c r="B6" s="3"/>
      <c r="C6" s="3"/>
      <c r="D6" s="73"/>
    </row>
    <row r="7" spans="1:4" ht="26.25" customHeight="1">
      <c r="A7" s="91" t="s">
        <v>118</v>
      </c>
      <c r="B7" s="92" t="s">
        <v>753</v>
      </c>
      <c r="C7" s="541" t="s">
        <v>729</v>
      </c>
      <c r="D7" s="542"/>
    </row>
    <row r="8" spans="1:4" ht="38.25">
      <c r="A8" s="91">
        <v>1</v>
      </c>
      <c r="B8" s="93" t="s">
        <v>54</v>
      </c>
      <c r="C8" s="545">
        <v>0</v>
      </c>
      <c r="D8" s="545"/>
    </row>
    <row r="9" spans="1:4" ht="25.5">
      <c r="A9" s="91" t="s">
        <v>37</v>
      </c>
      <c r="B9" s="93" t="s">
        <v>56</v>
      </c>
      <c r="C9" s="545">
        <v>0</v>
      </c>
      <c r="D9" s="545"/>
    </row>
    <row r="10" spans="1:4" ht="25.5">
      <c r="A10" s="91" t="s">
        <v>286</v>
      </c>
      <c r="B10" s="93" t="s">
        <v>34</v>
      </c>
      <c r="C10" s="545">
        <v>0</v>
      </c>
      <c r="D10" s="545"/>
    </row>
    <row r="11" spans="1:4" ht="12.75">
      <c r="A11" s="94"/>
      <c r="B11" s="94"/>
      <c r="C11" s="71"/>
      <c r="D11" s="95"/>
    </row>
    <row r="12" spans="1:4" ht="15">
      <c r="A12" s="3"/>
      <c r="B12" s="482" t="s">
        <v>548</v>
      </c>
      <c r="C12" s="520"/>
      <c r="D12" s="520"/>
    </row>
    <row r="13" spans="1:4" ht="15">
      <c r="A13" s="3"/>
      <c r="B13" s="482" t="s">
        <v>614</v>
      </c>
      <c r="C13" s="520"/>
      <c r="D13" s="520"/>
    </row>
    <row r="14" spans="3:4" ht="12.75">
      <c r="C14" s="466" t="s">
        <v>731</v>
      </c>
      <c r="D14" s="466"/>
    </row>
    <row r="15" spans="3:4" ht="12.75">
      <c r="C15" s="71"/>
      <c r="D15" s="71"/>
    </row>
    <row r="16" spans="1:4" ht="33" customHeight="1">
      <c r="A16" s="540" t="s">
        <v>752</v>
      </c>
      <c r="B16" s="540"/>
      <c r="C16" s="540"/>
      <c r="D16" s="540"/>
    </row>
    <row r="17" spans="1:4" ht="15">
      <c r="A17" s="72" t="s">
        <v>35</v>
      </c>
      <c r="B17" s="3"/>
      <c r="C17" s="3"/>
      <c r="D17" s="73"/>
    </row>
    <row r="18" spans="1:4" ht="12.75">
      <c r="A18" s="546" t="s">
        <v>118</v>
      </c>
      <c r="B18" s="546" t="s">
        <v>754</v>
      </c>
      <c r="C18" s="549" t="s">
        <v>727</v>
      </c>
      <c r="D18" s="549" t="s">
        <v>728</v>
      </c>
    </row>
    <row r="19" spans="1:4" ht="54.75" customHeight="1">
      <c r="A19" s="546"/>
      <c r="B19" s="546"/>
      <c r="C19" s="549"/>
      <c r="D19" s="549"/>
    </row>
    <row r="20" spans="1:4" ht="38.25">
      <c r="A20" s="91" t="s">
        <v>287</v>
      </c>
      <c r="B20" s="93" t="s">
        <v>54</v>
      </c>
      <c r="C20" s="96">
        <v>0</v>
      </c>
      <c r="D20" s="89">
        <v>0</v>
      </c>
    </row>
    <row r="21" spans="1:4" ht="25.5">
      <c r="A21" s="91" t="s">
        <v>37</v>
      </c>
      <c r="B21" s="93" t="s">
        <v>56</v>
      </c>
      <c r="C21" s="96">
        <v>0</v>
      </c>
      <c r="D21" s="89">
        <v>0</v>
      </c>
    </row>
    <row r="22" spans="1:4" ht="25.5">
      <c r="A22" s="91" t="s">
        <v>286</v>
      </c>
      <c r="B22" s="93" t="s">
        <v>34</v>
      </c>
      <c r="C22" s="96">
        <v>0</v>
      </c>
      <c r="D22" s="89">
        <v>0</v>
      </c>
    </row>
  </sheetData>
  <sheetProtection/>
  <mergeCells count="16">
    <mergeCell ref="C1:D1"/>
    <mergeCell ref="B2:D2"/>
    <mergeCell ref="C9:D9"/>
    <mergeCell ref="C10:D10"/>
    <mergeCell ref="B12:D12"/>
    <mergeCell ref="B13:D13"/>
    <mergeCell ref="C3:D3"/>
    <mergeCell ref="C14:D14"/>
    <mergeCell ref="A16:D16"/>
    <mergeCell ref="A5:D5"/>
    <mergeCell ref="C7:D7"/>
    <mergeCell ref="C8:D8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62"/>
  <sheetViews>
    <sheetView zoomScalePageLayoutView="0" workbookViewId="0" topLeftCell="A44">
      <selection activeCell="A31" sqref="A31:C31"/>
    </sheetView>
  </sheetViews>
  <sheetFormatPr defaultColWidth="9.140625" defaultRowHeight="12.75"/>
  <cols>
    <col min="1" max="1" width="6.28125" style="18" customWidth="1"/>
    <col min="2" max="2" width="20.421875" style="10" customWidth="1"/>
    <col min="3" max="3" width="67.00390625" style="11" customWidth="1"/>
    <col min="4" max="16384" width="9.140625" style="12" customWidth="1"/>
  </cols>
  <sheetData>
    <row r="1" spans="1:3" ht="12.75">
      <c r="A1" s="10"/>
      <c r="C1" s="53" t="s">
        <v>280</v>
      </c>
    </row>
    <row r="2" spans="1:3" ht="12.75">
      <c r="A2" s="10"/>
      <c r="C2" s="53" t="s">
        <v>614</v>
      </c>
    </row>
    <row r="3" spans="1:3" ht="12.75">
      <c r="A3" s="10"/>
      <c r="C3" s="53" t="s">
        <v>731</v>
      </c>
    </row>
    <row r="4" spans="1:3" ht="27" customHeight="1">
      <c r="A4" s="475" t="s">
        <v>25</v>
      </c>
      <c r="B4" s="475"/>
      <c r="C4" s="475"/>
    </row>
    <row r="5" spans="1:3" ht="12.75">
      <c r="A5" s="13"/>
      <c r="B5" s="13"/>
      <c r="C5" s="14"/>
    </row>
    <row r="6" spans="1:3" ht="22.5" customHeight="1">
      <c r="A6" s="472" t="s">
        <v>61</v>
      </c>
      <c r="B6" s="472"/>
      <c r="C6" s="473" t="s">
        <v>16</v>
      </c>
    </row>
    <row r="7" spans="1:3" ht="78.75">
      <c r="A7" s="29" t="s">
        <v>133</v>
      </c>
      <c r="B7" s="202" t="s">
        <v>499</v>
      </c>
      <c r="C7" s="474"/>
    </row>
    <row r="8" spans="1:3" ht="12.75">
      <c r="A8" s="56">
        <v>526</v>
      </c>
      <c r="B8" s="57"/>
      <c r="C8" s="58" t="s">
        <v>19</v>
      </c>
    </row>
    <row r="9" spans="1:3" ht="51.75" customHeight="1">
      <c r="A9" s="325" t="s">
        <v>18</v>
      </c>
      <c r="B9" s="236" t="s">
        <v>202</v>
      </c>
      <c r="C9" s="342" t="s">
        <v>221</v>
      </c>
    </row>
    <row r="10" spans="1:3" ht="57.75" customHeight="1">
      <c r="A10" s="343" t="s">
        <v>18</v>
      </c>
      <c r="B10" s="344" t="s">
        <v>527</v>
      </c>
      <c r="C10" s="301" t="s">
        <v>507</v>
      </c>
    </row>
    <row r="11" spans="1:3" ht="42" customHeight="1">
      <c r="A11" s="325" t="s">
        <v>18</v>
      </c>
      <c r="B11" s="236" t="s">
        <v>222</v>
      </c>
      <c r="C11" s="203" t="s">
        <v>404</v>
      </c>
    </row>
    <row r="12" spans="1:3" ht="57.75" customHeight="1">
      <c r="A12" s="325" t="s">
        <v>18</v>
      </c>
      <c r="B12" s="236" t="s">
        <v>223</v>
      </c>
      <c r="C12" s="203" t="s">
        <v>405</v>
      </c>
    </row>
    <row r="13" spans="1:3" ht="27.75" customHeight="1">
      <c r="A13" s="325" t="s">
        <v>18</v>
      </c>
      <c r="B13" s="345" t="s">
        <v>585</v>
      </c>
      <c r="C13" s="203" t="s">
        <v>581</v>
      </c>
    </row>
    <row r="14" spans="1:3" ht="20.25" customHeight="1">
      <c r="A14" s="325" t="s">
        <v>18</v>
      </c>
      <c r="B14" s="236" t="s">
        <v>58</v>
      </c>
      <c r="C14" s="203" t="s">
        <v>406</v>
      </c>
    </row>
    <row r="15" spans="1:3" ht="60" customHeight="1">
      <c r="A15" s="325" t="s">
        <v>18</v>
      </c>
      <c r="B15" s="236" t="s">
        <v>26</v>
      </c>
      <c r="C15" s="203" t="s">
        <v>500</v>
      </c>
    </row>
    <row r="16" spans="1:3" ht="56.25" customHeight="1">
      <c r="A16" s="325" t="s">
        <v>18</v>
      </c>
      <c r="B16" s="236" t="s">
        <v>28</v>
      </c>
      <c r="C16" s="203" t="s">
        <v>526</v>
      </c>
    </row>
    <row r="17" spans="1:3" ht="69.75" customHeight="1">
      <c r="A17" s="325" t="s">
        <v>18</v>
      </c>
      <c r="B17" s="236" t="s">
        <v>27</v>
      </c>
      <c r="C17" s="203" t="s">
        <v>407</v>
      </c>
    </row>
    <row r="18" spans="1:3" ht="72" customHeight="1">
      <c r="A18" s="325" t="s">
        <v>18</v>
      </c>
      <c r="B18" s="236" t="s">
        <v>29</v>
      </c>
      <c r="C18" s="203" t="s">
        <v>408</v>
      </c>
    </row>
    <row r="19" spans="1:3" ht="42.75" customHeight="1">
      <c r="A19" s="325" t="s">
        <v>18</v>
      </c>
      <c r="B19" s="168" t="s">
        <v>668</v>
      </c>
      <c r="C19" s="240" t="s">
        <v>669</v>
      </c>
    </row>
    <row r="20" spans="1:3" ht="59.25" customHeight="1">
      <c r="A20" s="325" t="s">
        <v>18</v>
      </c>
      <c r="B20" s="236" t="s">
        <v>670</v>
      </c>
      <c r="C20" s="203" t="s">
        <v>671</v>
      </c>
    </row>
    <row r="21" spans="1:3" ht="47.25" customHeight="1">
      <c r="A21" s="325" t="s">
        <v>18</v>
      </c>
      <c r="B21" s="236" t="s">
        <v>672</v>
      </c>
      <c r="C21" s="203" t="s">
        <v>455</v>
      </c>
    </row>
    <row r="22" spans="1:3" ht="30.75" customHeight="1" hidden="1">
      <c r="A22" s="325"/>
      <c r="B22" s="236"/>
      <c r="C22" s="203"/>
    </row>
    <row r="23" spans="1:3" ht="20.25" customHeight="1">
      <c r="A23" s="325" t="s">
        <v>18</v>
      </c>
      <c r="B23" s="236" t="s">
        <v>639</v>
      </c>
      <c r="C23" s="203" t="s">
        <v>409</v>
      </c>
    </row>
    <row r="24" spans="1:3" ht="44.25" customHeight="1">
      <c r="A24" s="325" t="s">
        <v>18</v>
      </c>
      <c r="B24" s="236" t="s">
        <v>640</v>
      </c>
      <c r="C24" s="203" t="s">
        <v>410</v>
      </c>
    </row>
    <row r="25" spans="1:3" ht="18" customHeight="1">
      <c r="A25" s="325" t="s">
        <v>18</v>
      </c>
      <c r="B25" s="236" t="s">
        <v>641</v>
      </c>
      <c r="C25" s="203" t="s">
        <v>411</v>
      </c>
    </row>
    <row r="26" spans="1:3" ht="32.25" customHeight="1">
      <c r="A26" s="325" t="s">
        <v>18</v>
      </c>
      <c r="B26" s="236" t="s">
        <v>699</v>
      </c>
      <c r="C26" s="203" t="s">
        <v>700</v>
      </c>
    </row>
    <row r="27" spans="1:3" ht="19.5" customHeight="1">
      <c r="A27" s="325" t="s">
        <v>18</v>
      </c>
      <c r="B27" s="236" t="s">
        <v>590</v>
      </c>
      <c r="C27" s="237" t="s">
        <v>412</v>
      </c>
    </row>
    <row r="28" spans="1:3" ht="54.75" customHeight="1">
      <c r="A28" s="325" t="s">
        <v>18</v>
      </c>
      <c r="B28" s="274" t="s">
        <v>591</v>
      </c>
      <c r="C28" s="237" t="s">
        <v>571</v>
      </c>
    </row>
    <row r="29" spans="1:3" ht="20.25" customHeight="1">
      <c r="A29" s="325" t="s">
        <v>18</v>
      </c>
      <c r="B29" s="274" t="s">
        <v>644</v>
      </c>
      <c r="C29" s="237" t="s">
        <v>643</v>
      </c>
    </row>
    <row r="30" spans="1:3" ht="30.75" customHeight="1">
      <c r="A30" s="325" t="s">
        <v>18</v>
      </c>
      <c r="B30" s="274" t="s">
        <v>674</v>
      </c>
      <c r="C30" s="237" t="s">
        <v>673</v>
      </c>
    </row>
    <row r="31" spans="1:3" ht="16.5" customHeight="1">
      <c r="A31" s="325" t="s">
        <v>18</v>
      </c>
      <c r="B31" s="274" t="s">
        <v>759</v>
      </c>
      <c r="C31" s="237" t="s">
        <v>758</v>
      </c>
    </row>
    <row r="32" spans="1:3" ht="18" customHeight="1">
      <c r="A32" s="325" t="s">
        <v>18</v>
      </c>
      <c r="B32" s="346" t="s">
        <v>592</v>
      </c>
      <c r="C32" s="347" t="s">
        <v>413</v>
      </c>
    </row>
    <row r="33" spans="1:3" ht="27.75" customHeight="1">
      <c r="A33" s="325" t="s">
        <v>18</v>
      </c>
      <c r="B33" s="236" t="s">
        <v>593</v>
      </c>
      <c r="C33" s="203" t="s">
        <v>415</v>
      </c>
    </row>
    <row r="34" spans="1:3" ht="27.75" customHeight="1">
      <c r="A34" s="325" t="s">
        <v>18</v>
      </c>
      <c r="B34" s="236" t="s">
        <v>594</v>
      </c>
      <c r="C34" s="203" t="s">
        <v>414</v>
      </c>
    </row>
    <row r="35" spans="1:3" ht="19.5" customHeight="1">
      <c r="A35" s="325" t="s">
        <v>18</v>
      </c>
      <c r="B35" s="236" t="s">
        <v>595</v>
      </c>
      <c r="C35" s="203" t="s">
        <v>413</v>
      </c>
    </row>
    <row r="36" spans="1:3" ht="54.75" customHeight="1">
      <c r="A36" s="325" t="s">
        <v>18</v>
      </c>
      <c r="B36" s="236" t="s">
        <v>596</v>
      </c>
      <c r="C36" s="203" t="s">
        <v>535</v>
      </c>
    </row>
    <row r="37" spans="1:3" ht="25.5">
      <c r="A37" s="325" t="s">
        <v>18</v>
      </c>
      <c r="B37" s="236" t="s">
        <v>597</v>
      </c>
      <c r="C37" s="203" t="s">
        <v>416</v>
      </c>
    </row>
    <row r="38" spans="1:3" ht="51">
      <c r="A38" s="325" t="s">
        <v>18</v>
      </c>
      <c r="B38" s="236" t="s">
        <v>598</v>
      </c>
      <c r="C38" s="326" t="s">
        <v>530</v>
      </c>
    </row>
    <row r="39" spans="1:3" ht="25.5">
      <c r="A39" s="325" t="s">
        <v>18</v>
      </c>
      <c r="B39" s="236" t="s">
        <v>599</v>
      </c>
      <c r="C39" s="326" t="s">
        <v>531</v>
      </c>
    </row>
    <row r="40" spans="1:3" ht="18" customHeight="1">
      <c r="A40" s="325" t="s">
        <v>18</v>
      </c>
      <c r="B40" s="236" t="s">
        <v>600</v>
      </c>
      <c r="C40" s="326" t="s">
        <v>456</v>
      </c>
    </row>
    <row r="41" spans="1:3" ht="68.25" customHeight="1">
      <c r="A41" s="325" t="s">
        <v>18</v>
      </c>
      <c r="B41" s="236" t="s">
        <v>601</v>
      </c>
      <c r="C41" s="326" t="s">
        <v>498</v>
      </c>
    </row>
    <row r="42" spans="1:3" ht="29.25" customHeight="1">
      <c r="A42" s="325" t="s">
        <v>18</v>
      </c>
      <c r="B42" s="236" t="s">
        <v>645</v>
      </c>
      <c r="C42" s="326" t="s">
        <v>642</v>
      </c>
    </row>
    <row r="43" spans="1:3" ht="27" customHeight="1">
      <c r="A43" s="325" t="s">
        <v>18</v>
      </c>
      <c r="B43" s="236" t="s">
        <v>602</v>
      </c>
      <c r="C43" s="203" t="s">
        <v>417</v>
      </c>
    </row>
    <row r="44" spans="1:3" ht="44.25" customHeight="1">
      <c r="A44" s="325" t="s">
        <v>18</v>
      </c>
      <c r="B44" s="236" t="s">
        <v>603</v>
      </c>
      <c r="C44" s="203" t="s">
        <v>457</v>
      </c>
    </row>
    <row r="45" spans="1:3" ht="36.75" customHeight="1">
      <c r="A45" s="325" t="s">
        <v>18</v>
      </c>
      <c r="B45" s="236" t="s">
        <v>604</v>
      </c>
      <c r="C45" s="201" t="s">
        <v>529</v>
      </c>
    </row>
    <row r="46" spans="1:3" ht="12.75" hidden="1">
      <c r="A46" s="70" t="s">
        <v>30</v>
      </c>
      <c r="B46" s="59"/>
      <c r="C46" s="82" t="s">
        <v>2</v>
      </c>
    </row>
    <row r="47" spans="1:3" ht="28.5" customHeight="1" hidden="1">
      <c r="A47" s="70"/>
      <c r="B47" s="60" t="s">
        <v>3</v>
      </c>
      <c r="C47" s="76" t="s">
        <v>4</v>
      </c>
    </row>
    <row r="48" spans="1:3" ht="25.5" hidden="1">
      <c r="A48" s="16" t="s">
        <v>171</v>
      </c>
      <c r="B48" s="15" t="s">
        <v>175</v>
      </c>
      <c r="C48" s="81" t="s">
        <v>176</v>
      </c>
    </row>
    <row r="49" spans="1:3" ht="38.25" hidden="1">
      <c r="A49" s="16" t="s">
        <v>171</v>
      </c>
      <c r="B49" s="15" t="s">
        <v>134</v>
      </c>
      <c r="C49" s="81" t="s">
        <v>112</v>
      </c>
    </row>
    <row r="50" spans="1:3" ht="25.5" hidden="1">
      <c r="A50" s="16" t="s">
        <v>171</v>
      </c>
      <c r="B50" s="15" t="s">
        <v>113</v>
      </c>
      <c r="C50" s="81" t="s">
        <v>114</v>
      </c>
    </row>
    <row r="51" spans="1:3" ht="51" hidden="1">
      <c r="A51" s="16" t="s">
        <v>171</v>
      </c>
      <c r="B51" s="15" t="s">
        <v>80</v>
      </c>
      <c r="C51" s="83" t="s">
        <v>135</v>
      </c>
    </row>
    <row r="52" spans="1:3" ht="38.25" hidden="1">
      <c r="A52" s="16" t="s">
        <v>171</v>
      </c>
      <c r="B52" s="15" t="s">
        <v>136</v>
      </c>
      <c r="C52" s="81" t="s">
        <v>115</v>
      </c>
    </row>
    <row r="53" spans="1:3" ht="38.25" hidden="1">
      <c r="A53" s="16" t="s">
        <v>171</v>
      </c>
      <c r="B53" s="15" t="s">
        <v>174</v>
      </c>
      <c r="C53" s="81" t="s">
        <v>116</v>
      </c>
    </row>
    <row r="54" spans="1:3" ht="38.25" hidden="1">
      <c r="A54" s="16" t="s">
        <v>171</v>
      </c>
      <c r="B54" s="17" t="s">
        <v>70</v>
      </c>
      <c r="C54" s="81" t="s">
        <v>117</v>
      </c>
    </row>
    <row r="55" spans="1:3" ht="12.75" hidden="1">
      <c r="A55" s="16" t="s">
        <v>171</v>
      </c>
      <c r="B55" s="17" t="s">
        <v>67</v>
      </c>
      <c r="C55" s="84" t="s">
        <v>119</v>
      </c>
    </row>
    <row r="56" spans="1:3" ht="25.5" hidden="1">
      <c r="A56" s="16" t="s">
        <v>171</v>
      </c>
      <c r="B56" s="17" t="s">
        <v>68</v>
      </c>
      <c r="C56" s="84" t="s">
        <v>120</v>
      </c>
    </row>
    <row r="57" spans="1:3" ht="25.5" hidden="1">
      <c r="A57" s="16" t="s">
        <v>171</v>
      </c>
      <c r="B57" s="17" t="s">
        <v>69</v>
      </c>
      <c r="C57" s="84" t="s">
        <v>166</v>
      </c>
    </row>
    <row r="58" spans="1:3" ht="12.75" hidden="1">
      <c r="A58" s="16" t="s">
        <v>171</v>
      </c>
      <c r="B58" s="17" t="s">
        <v>173</v>
      </c>
      <c r="C58" s="85" t="s">
        <v>142</v>
      </c>
    </row>
    <row r="59" spans="1:3" ht="12.75" hidden="1">
      <c r="A59" s="16" t="s">
        <v>171</v>
      </c>
      <c r="B59" s="17" t="s">
        <v>143</v>
      </c>
      <c r="C59" s="86" t="s">
        <v>144</v>
      </c>
    </row>
    <row r="60" spans="1:3" ht="12.75" hidden="1">
      <c r="A60" s="16" t="s">
        <v>171</v>
      </c>
      <c r="B60" s="15" t="s">
        <v>169</v>
      </c>
      <c r="C60" s="81" t="s">
        <v>170</v>
      </c>
    </row>
    <row r="61" spans="1:3" ht="12.75" hidden="1">
      <c r="A61" s="16" t="s">
        <v>171</v>
      </c>
      <c r="B61" s="15" t="s">
        <v>152</v>
      </c>
      <c r="C61" s="81" t="s">
        <v>153</v>
      </c>
    </row>
    <row r="62" spans="1:3" ht="54.75" customHeight="1" hidden="1">
      <c r="A62" s="39" t="s">
        <v>171</v>
      </c>
      <c r="B62" s="40" t="s">
        <v>128</v>
      </c>
      <c r="C62" s="87" t="s">
        <v>137</v>
      </c>
    </row>
  </sheetData>
  <sheetProtection/>
  <mergeCells count="3">
    <mergeCell ref="A6:B6"/>
    <mergeCell ref="C6:C7"/>
    <mergeCell ref="A4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3"/>
  <sheetViews>
    <sheetView zoomScalePageLayoutView="0" workbookViewId="0" topLeftCell="A19">
      <selection activeCell="D3" sqref="D3:E3"/>
    </sheetView>
  </sheetViews>
  <sheetFormatPr defaultColWidth="9.140625" defaultRowHeight="12.75"/>
  <cols>
    <col min="1" max="1" width="6.140625" style="6" customWidth="1"/>
    <col min="2" max="2" width="13.421875" style="1" customWidth="1"/>
    <col min="3" max="3" width="21.00390625" style="6" customWidth="1"/>
    <col min="4" max="4" width="8.8515625" style="6" customWidth="1"/>
    <col min="5" max="5" width="46.00390625" style="31" customWidth="1"/>
    <col min="6" max="16384" width="9.140625" style="1" customWidth="1"/>
  </cols>
  <sheetData>
    <row r="1" ht="14.25" customHeight="1">
      <c r="E1" s="200" t="s">
        <v>281</v>
      </c>
    </row>
    <row r="2" ht="15" customHeight="1">
      <c r="E2" s="333" t="s">
        <v>655</v>
      </c>
    </row>
    <row r="3" spans="4:5" ht="13.5" customHeight="1">
      <c r="D3" s="482" t="s">
        <v>731</v>
      </c>
      <c r="E3" s="482"/>
    </row>
    <row r="4" ht="12" customHeight="1">
      <c r="E4" s="38"/>
    </row>
    <row r="5" spans="1:5" s="31" customFormat="1" ht="33.75" customHeight="1">
      <c r="A5" s="479" t="s">
        <v>691</v>
      </c>
      <c r="B5" s="479"/>
      <c r="C5" s="479"/>
      <c r="D5" s="479"/>
      <c r="E5" s="479"/>
    </row>
    <row r="6" ht="10.5" customHeight="1"/>
    <row r="7" spans="1:5" s="5" customFormat="1" ht="30" customHeight="1">
      <c r="A7" s="480" t="s">
        <v>61</v>
      </c>
      <c r="B7" s="480"/>
      <c r="C7" s="480"/>
      <c r="D7" s="480"/>
      <c r="E7" s="480" t="s">
        <v>219</v>
      </c>
    </row>
    <row r="8" spans="1:5" s="5" customFormat="1" ht="76.5">
      <c r="A8" s="2" t="s">
        <v>220</v>
      </c>
      <c r="B8" s="483" t="s">
        <v>418</v>
      </c>
      <c r="C8" s="484"/>
      <c r="D8" s="485"/>
      <c r="E8" s="481"/>
    </row>
    <row r="9" spans="1:5" s="5" customFormat="1" ht="12.75">
      <c r="A9" s="54">
        <v>526</v>
      </c>
      <c r="B9" s="486"/>
      <c r="C9" s="487"/>
      <c r="D9" s="488"/>
      <c r="E9" s="54" t="s">
        <v>19</v>
      </c>
    </row>
    <row r="10" spans="1:5" ht="51">
      <c r="A10" s="7">
        <v>526</v>
      </c>
      <c r="B10" s="476" t="s">
        <v>253</v>
      </c>
      <c r="C10" s="477"/>
      <c r="D10" s="478"/>
      <c r="E10" s="78" t="s">
        <v>268</v>
      </c>
    </row>
    <row r="11" spans="1:5" ht="51">
      <c r="A11" s="7">
        <v>526</v>
      </c>
      <c r="B11" s="476" t="s">
        <v>419</v>
      </c>
      <c r="C11" s="477"/>
      <c r="D11" s="478"/>
      <c r="E11" s="78" t="s">
        <v>269</v>
      </c>
    </row>
    <row r="12" spans="1:5" ht="25.5">
      <c r="A12" s="7">
        <v>526</v>
      </c>
      <c r="B12" s="476" t="s">
        <v>420</v>
      </c>
      <c r="C12" s="477"/>
      <c r="D12" s="478"/>
      <c r="E12" s="78" t="s">
        <v>22</v>
      </c>
    </row>
    <row r="13" spans="1:5" ht="25.5">
      <c r="A13" s="7">
        <v>526</v>
      </c>
      <c r="B13" s="476" t="s">
        <v>421</v>
      </c>
      <c r="C13" s="477"/>
      <c r="D13" s="478"/>
      <c r="E13" s="78" t="s">
        <v>23</v>
      </c>
    </row>
  </sheetData>
  <sheetProtection/>
  <mergeCells count="10">
    <mergeCell ref="B13:D13"/>
    <mergeCell ref="A5:E5"/>
    <mergeCell ref="A7:D7"/>
    <mergeCell ref="E7:E8"/>
    <mergeCell ref="D3:E3"/>
    <mergeCell ref="B8:D8"/>
    <mergeCell ref="B9:D9"/>
    <mergeCell ref="B10:D10"/>
    <mergeCell ref="B11:D11"/>
    <mergeCell ref="B12:D12"/>
  </mergeCells>
  <printOptions/>
  <pageMargins left="0.5905511811023623" right="0.275590551181102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zoomScalePageLayoutView="0" workbookViewId="0" topLeftCell="A90">
      <selection activeCell="A6" sqref="A6:D93"/>
    </sheetView>
  </sheetViews>
  <sheetFormatPr defaultColWidth="9.140625" defaultRowHeight="12.75"/>
  <cols>
    <col min="1" max="1" width="5.140625" style="19" customWidth="1"/>
    <col min="2" max="2" width="20.28125" style="20" customWidth="1"/>
    <col min="3" max="3" width="65.7109375" style="75" customWidth="1"/>
    <col min="4" max="4" width="10.00390625" style="340" customWidth="1"/>
    <col min="5" max="16384" width="9.140625" style="21" customWidth="1"/>
  </cols>
  <sheetData>
    <row r="1" spans="1:4" ht="12.75">
      <c r="A1" s="277"/>
      <c r="B1" s="278"/>
      <c r="C1" s="490" t="s">
        <v>282</v>
      </c>
      <c r="D1" s="490"/>
    </row>
    <row r="2" spans="1:4" ht="12.75">
      <c r="A2" s="277"/>
      <c r="B2" s="278"/>
      <c r="C2" s="490" t="s">
        <v>656</v>
      </c>
      <c r="D2" s="490"/>
    </row>
    <row r="3" spans="1:4" s="22" customFormat="1" ht="12.75">
      <c r="A3" s="492" t="s">
        <v>731</v>
      </c>
      <c r="B3" s="492"/>
      <c r="C3" s="492"/>
      <c r="D3" s="492"/>
    </row>
    <row r="4" spans="1:4" ht="15.75">
      <c r="A4" s="491" t="s">
        <v>708</v>
      </c>
      <c r="B4" s="491"/>
      <c r="C4" s="491"/>
      <c r="D4" s="491"/>
    </row>
    <row r="5" spans="1:4" ht="12.75">
      <c r="A5" s="277"/>
      <c r="B5" s="489"/>
      <c r="C5" s="489"/>
      <c r="D5" s="489"/>
    </row>
    <row r="6" spans="1:4" ht="32.25" customHeight="1">
      <c r="A6" s="279" t="s">
        <v>91</v>
      </c>
      <c r="B6" s="280"/>
      <c r="C6" s="281" t="s">
        <v>92</v>
      </c>
      <c r="D6" s="282" t="s">
        <v>81</v>
      </c>
    </row>
    <row r="7" spans="1:5" s="23" customFormat="1" ht="25.5">
      <c r="A7" s="283" t="s">
        <v>168</v>
      </c>
      <c r="B7" s="284" t="s">
        <v>93</v>
      </c>
      <c r="C7" s="284" t="s">
        <v>94</v>
      </c>
      <c r="D7" s="323">
        <f>D8+D14+D24+D27+D41+D44+D55</f>
        <v>26899.27</v>
      </c>
      <c r="E7" s="30"/>
    </row>
    <row r="8" spans="1:4" s="23" customFormat="1" ht="25.5">
      <c r="A8" s="283" t="s">
        <v>168</v>
      </c>
      <c r="B8" s="284" t="s">
        <v>95</v>
      </c>
      <c r="C8" s="284" t="s">
        <v>96</v>
      </c>
      <c r="D8" s="339">
        <f>D9</f>
        <v>1724</v>
      </c>
    </row>
    <row r="9" spans="1:4" ht="12.75">
      <c r="A9" s="285" t="s">
        <v>168</v>
      </c>
      <c r="B9" s="286" t="s">
        <v>97</v>
      </c>
      <c r="C9" s="287" t="s">
        <v>98</v>
      </c>
      <c r="D9" s="348">
        <f>D11+D12+D13</f>
        <v>1724</v>
      </c>
    </row>
    <row r="10" spans="1:4" s="24" customFormat="1" ht="38.25" hidden="1">
      <c r="A10" s="168" t="s">
        <v>99</v>
      </c>
      <c r="B10" s="287" t="s">
        <v>100</v>
      </c>
      <c r="C10" s="287" t="s">
        <v>75</v>
      </c>
      <c r="D10" s="348">
        <v>0</v>
      </c>
    </row>
    <row r="11" spans="1:4" s="24" customFormat="1" ht="51" customHeight="1">
      <c r="A11" s="168" t="s">
        <v>99</v>
      </c>
      <c r="B11" s="240" t="s">
        <v>100</v>
      </c>
      <c r="C11" s="125" t="s">
        <v>250</v>
      </c>
      <c r="D11" s="348">
        <v>1674</v>
      </c>
    </row>
    <row r="12" spans="1:4" s="24" customFormat="1" ht="76.5">
      <c r="A12" s="168" t="s">
        <v>99</v>
      </c>
      <c r="B12" s="240" t="s">
        <v>225</v>
      </c>
      <c r="C12" s="288" t="s">
        <v>251</v>
      </c>
      <c r="D12" s="348">
        <v>10</v>
      </c>
    </row>
    <row r="13" spans="1:4" s="24" customFormat="1" ht="32.25" customHeight="1">
      <c r="A13" s="168" t="s">
        <v>99</v>
      </c>
      <c r="B13" s="240" t="s">
        <v>536</v>
      </c>
      <c r="C13" s="288" t="s">
        <v>537</v>
      </c>
      <c r="D13" s="348">
        <v>40</v>
      </c>
    </row>
    <row r="14" spans="1:4" s="24" customFormat="1" ht="25.5">
      <c r="A14" s="283" t="s">
        <v>168</v>
      </c>
      <c r="B14" s="289" t="s">
        <v>243</v>
      </c>
      <c r="C14" s="290" t="s">
        <v>244</v>
      </c>
      <c r="D14" s="339">
        <f>D15</f>
        <v>2800</v>
      </c>
    </row>
    <row r="15" spans="1:4" s="24" customFormat="1" ht="25.5">
      <c r="A15" s="177" t="s">
        <v>168</v>
      </c>
      <c r="B15" s="291" t="s">
        <v>245</v>
      </c>
      <c r="C15" s="292" t="s">
        <v>246</v>
      </c>
      <c r="D15" s="348">
        <f>D16+D18+D20+D22</f>
        <v>2800</v>
      </c>
    </row>
    <row r="16" spans="1:4" s="24" customFormat="1" ht="51">
      <c r="A16" s="177" t="s">
        <v>121</v>
      </c>
      <c r="B16" s="291" t="s">
        <v>764</v>
      </c>
      <c r="C16" s="292" t="s">
        <v>760</v>
      </c>
      <c r="D16" s="348">
        <f>D17</f>
        <v>1254</v>
      </c>
    </row>
    <row r="17" spans="1:4" s="24" customFormat="1" ht="76.5">
      <c r="A17" s="177" t="s">
        <v>121</v>
      </c>
      <c r="B17" s="291" t="s">
        <v>675</v>
      </c>
      <c r="C17" s="292" t="s">
        <v>676</v>
      </c>
      <c r="D17" s="348">
        <v>1254</v>
      </c>
    </row>
    <row r="18" spans="1:4" s="24" customFormat="1" ht="63.75">
      <c r="A18" s="177" t="s">
        <v>121</v>
      </c>
      <c r="B18" s="291" t="s">
        <v>765</v>
      </c>
      <c r="C18" s="292" t="s">
        <v>761</v>
      </c>
      <c r="D18" s="348">
        <f>D19</f>
        <v>11</v>
      </c>
    </row>
    <row r="19" spans="1:4" s="24" customFormat="1" ht="89.25">
      <c r="A19" s="177" t="s">
        <v>121</v>
      </c>
      <c r="B19" s="291" t="s">
        <v>677</v>
      </c>
      <c r="C19" s="292" t="s">
        <v>678</v>
      </c>
      <c r="D19" s="348">
        <v>11</v>
      </c>
    </row>
    <row r="20" spans="1:4" s="24" customFormat="1" ht="51">
      <c r="A20" s="177" t="s">
        <v>121</v>
      </c>
      <c r="B20" s="291" t="s">
        <v>767</v>
      </c>
      <c r="C20" s="292" t="s">
        <v>762</v>
      </c>
      <c r="D20" s="348">
        <f>D21</f>
        <v>1787</v>
      </c>
    </row>
    <row r="21" spans="1:4" s="24" customFormat="1" ht="76.5">
      <c r="A21" s="177" t="s">
        <v>121</v>
      </c>
      <c r="B21" s="291" t="s">
        <v>679</v>
      </c>
      <c r="C21" s="292" t="s">
        <v>680</v>
      </c>
      <c r="D21" s="348">
        <v>1787</v>
      </c>
    </row>
    <row r="22" spans="1:4" s="24" customFormat="1" ht="51">
      <c r="A22" s="177" t="s">
        <v>121</v>
      </c>
      <c r="B22" s="291" t="s">
        <v>766</v>
      </c>
      <c r="C22" s="292" t="s">
        <v>763</v>
      </c>
      <c r="D22" s="348">
        <f>D23</f>
        <v>-252</v>
      </c>
    </row>
    <row r="23" spans="1:4" s="24" customFormat="1" ht="76.5">
      <c r="A23" s="177" t="s">
        <v>121</v>
      </c>
      <c r="B23" s="291" t="s">
        <v>681</v>
      </c>
      <c r="C23" s="292" t="s">
        <v>682</v>
      </c>
      <c r="D23" s="348">
        <v>-252</v>
      </c>
    </row>
    <row r="24" spans="1:4" s="25" customFormat="1" ht="17.25" customHeight="1">
      <c r="A24" s="293" t="s">
        <v>168</v>
      </c>
      <c r="B24" s="294" t="s">
        <v>146</v>
      </c>
      <c r="C24" s="295" t="s">
        <v>88</v>
      </c>
      <c r="D24" s="339">
        <f>D25</f>
        <v>100</v>
      </c>
    </row>
    <row r="25" spans="1:4" s="24" customFormat="1" ht="12.75">
      <c r="A25" s="168" t="s">
        <v>99</v>
      </c>
      <c r="B25" s="287" t="s">
        <v>542</v>
      </c>
      <c r="C25" s="287" t="s">
        <v>541</v>
      </c>
      <c r="D25" s="348">
        <f>D26</f>
        <v>100</v>
      </c>
    </row>
    <row r="26" spans="1:4" s="24" customFormat="1" ht="12.75">
      <c r="A26" s="168" t="s">
        <v>99</v>
      </c>
      <c r="B26" s="240" t="s">
        <v>226</v>
      </c>
      <c r="C26" s="240" t="s">
        <v>227</v>
      </c>
      <c r="D26" s="348">
        <v>100</v>
      </c>
    </row>
    <row r="27" spans="1:4" s="25" customFormat="1" ht="16.5" customHeight="1">
      <c r="A27" s="293" t="s">
        <v>168</v>
      </c>
      <c r="B27" s="294" t="s">
        <v>89</v>
      </c>
      <c r="C27" s="294" t="s">
        <v>90</v>
      </c>
      <c r="D27" s="339">
        <f>D28+D34+D30</f>
        <v>21198.87</v>
      </c>
    </row>
    <row r="28" spans="1:4" s="25" customFormat="1" ht="16.5" customHeight="1">
      <c r="A28" s="296">
        <v>182</v>
      </c>
      <c r="B28" s="297" t="s">
        <v>191</v>
      </c>
      <c r="C28" s="297" t="s">
        <v>192</v>
      </c>
      <c r="D28" s="349">
        <f>D29</f>
        <v>3798.87</v>
      </c>
    </row>
    <row r="29" spans="1:5" s="25" customFormat="1" ht="26.25" customHeight="1">
      <c r="A29" s="296">
        <v>182</v>
      </c>
      <c r="B29" s="297" t="s">
        <v>193</v>
      </c>
      <c r="C29" s="297" t="s">
        <v>423</v>
      </c>
      <c r="D29" s="349">
        <v>3798.87</v>
      </c>
      <c r="E29" s="329"/>
    </row>
    <row r="30" spans="1:4" s="25" customFormat="1" ht="12.75" hidden="1">
      <c r="A30" s="177" t="s">
        <v>99</v>
      </c>
      <c r="B30" s="298" t="s">
        <v>422</v>
      </c>
      <c r="C30" s="292" t="s">
        <v>228</v>
      </c>
      <c r="D30" s="132">
        <f>D32+D33</f>
        <v>0</v>
      </c>
    </row>
    <row r="31" spans="1:4" s="25" customFormat="1" ht="12.75" hidden="1">
      <c r="A31" s="177" t="s">
        <v>99</v>
      </c>
      <c r="B31" s="298" t="s">
        <v>237</v>
      </c>
      <c r="C31" s="292" t="s">
        <v>238</v>
      </c>
      <c r="D31" s="132"/>
    </row>
    <row r="32" spans="1:4" s="25" customFormat="1" ht="12.75" hidden="1">
      <c r="A32" s="177" t="s">
        <v>99</v>
      </c>
      <c r="B32" s="298" t="s">
        <v>240</v>
      </c>
      <c r="C32" s="292" t="s">
        <v>241</v>
      </c>
      <c r="D32" s="132"/>
    </row>
    <row r="33" spans="1:4" s="25" customFormat="1" ht="12.75" hidden="1">
      <c r="A33" s="177" t="s">
        <v>99</v>
      </c>
      <c r="B33" s="298" t="s">
        <v>229</v>
      </c>
      <c r="C33" s="292" t="s">
        <v>230</v>
      </c>
      <c r="D33" s="132"/>
    </row>
    <row r="34" spans="1:4" s="25" customFormat="1" ht="16.5" customHeight="1">
      <c r="A34" s="296">
        <v>182</v>
      </c>
      <c r="B34" s="297" t="s">
        <v>194</v>
      </c>
      <c r="C34" s="297" t="s">
        <v>195</v>
      </c>
      <c r="D34" s="348">
        <f>D39+D37</f>
        <v>17400</v>
      </c>
    </row>
    <row r="35" spans="1:4" s="25" customFormat="1" ht="25.5" hidden="1">
      <c r="A35" s="296">
        <v>182</v>
      </c>
      <c r="B35" s="297" t="s">
        <v>196</v>
      </c>
      <c r="C35" s="297" t="s">
        <v>197</v>
      </c>
      <c r="D35" s="348"/>
    </row>
    <row r="36" spans="1:4" s="25" customFormat="1" ht="38.25" hidden="1">
      <c r="A36" s="296">
        <v>182</v>
      </c>
      <c r="B36" s="297" t="s">
        <v>198</v>
      </c>
      <c r="C36" s="297" t="s">
        <v>199</v>
      </c>
      <c r="D36" s="348"/>
    </row>
    <row r="37" spans="1:4" s="25" customFormat="1" ht="12.75">
      <c r="A37" s="296">
        <v>182</v>
      </c>
      <c r="B37" s="297" t="s">
        <v>290</v>
      </c>
      <c r="C37" s="138" t="s">
        <v>289</v>
      </c>
      <c r="D37" s="348">
        <f>D38</f>
        <v>8200</v>
      </c>
    </row>
    <row r="38" spans="1:4" s="25" customFormat="1" ht="25.5">
      <c r="A38" s="296">
        <v>182</v>
      </c>
      <c r="B38" s="297" t="s">
        <v>292</v>
      </c>
      <c r="C38" s="138" t="s">
        <v>291</v>
      </c>
      <c r="D38" s="348">
        <v>8200</v>
      </c>
    </row>
    <row r="39" spans="1:4" s="25" customFormat="1" ht="15.75" customHeight="1">
      <c r="A39" s="296">
        <v>182</v>
      </c>
      <c r="B39" s="297" t="s">
        <v>296</v>
      </c>
      <c r="C39" s="297" t="s">
        <v>295</v>
      </c>
      <c r="D39" s="348">
        <f>D40</f>
        <v>9200</v>
      </c>
    </row>
    <row r="40" spans="1:4" s="25" customFormat="1" ht="51" customHeight="1">
      <c r="A40" s="296">
        <v>182</v>
      </c>
      <c r="B40" s="297" t="s">
        <v>294</v>
      </c>
      <c r="C40" s="297" t="s">
        <v>293</v>
      </c>
      <c r="D40" s="348">
        <v>9200</v>
      </c>
    </row>
    <row r="41" spans="1:4" s="25" customFormat="1" ht="16.5" customHeight="1">
      <c r="A41" s="293" t="s">
        <v>168</v>
      </c>
      <c r="B41" s="294" t="s">
        <v>129</v>
      </c>
      <c r="C41" s="294" t="s">
        <v>130</v>
      </c>
      <c r="D41" s="339">
        <f>D42</f>
        <v>15</v>
      </c>
    </row>
    <row r="42" spans="1:4" s="24" customFormat="1" ht="38.25">
      <c r="A42" s="299" t="s">
        <v>18</v>
      </c>
      <c r="B42" s="297" t="s">
        <v>200</v>
      </c>
      <c r="C42" s="297" t="s">
        <v>201</v>
      </c>
      <c r="D42" s="348">
        <f>D43</f>
        <v>15</v>
      </c>
    </row>
    <row r="43" spans="1:4" s="24" customFormat="1" ht="51">
      <c r="A43" s="300" t="s">
        <v>18</v>
      </c>
      <c r="B43" s="297" t="s">
        <v>650</v>
      </c>
      <c r="C43" s="297" t="s">
        <v>203</v>
      </c>
      <c r="D43" s="348">
        <v>15</v>
      </c>
    </row>
    <row r="44" spans="1:4" s="25" customFormat="1" ht="25.5">
      <c r="A44" s="293" t="s">
        <v>168</v>
      </c>
      <c r="B44" s="294" t="s">
        <v>101</v>
      </c>
      <c r="C44" s="294" t="s">
        <v>102</v>
      </c>
      <c r="D44" s="339">
        <f>D45+D52</f>
        <v>939.1</v>
      </c>
    </row>
    <row r="45" spans="1:6" s="24" customFormat="1" ht="66.75" customHeight="1">
      <c r="A45" s="168" t="s">
        <v>18</v>
      </c>
      <c r="B45" s="287" t="s">
        <v>103</v>
      </c>
      <c r="C45" s="301" t="s">
        <v>49</v>
      </c>
      <c r="D45" s="348">
        <f>D50+D46</f>
        <v>873.5</v>
      </c>
      <c r="F45" s="195"/>
    </row>
    <row r="46" spans="1:6" s="24" customFormat="1" ht="38.25" customHeight="1">
      <c r="A46" s="168" t="s">
        <v>18</v>
      </c>
      <c r="B46" s="287" t="s">
        <v>539</v>
      </c>
      <c r="C46" s="301" t="s">
        <v>540</v>
      </c>
      <c r="D46" s="348">
        <f>D47+D48</f>
        <v>690.5</v>
      </c>
      <c r="F46" s="195"/>
    </row>
    <row r="47" spans="1:6" s="24" customFormat="1" ht="55.5" customHeight="1">
      <c r="A47" s="168" t="s">
        <v>18</v>
      </c>
      <c r="B47" s="287" t="s">
        <v>651</v>
      </c>
      <c r="C47" s="301" t="s">
        <v>538</v>
      </c>
      <c r="D47" s="348">
        <v>690.5</v>
      </c>
      <c r="F47" s="195"/>
    </row>
    <row r="48" spans="1:4" s="24" customFormat="1" ht="65.25" customHeight="1" hidden="1">
      <c r="A48" s="168" t="s">
        <v>580</v>
      </c>
      <c r="B48" s="287" t="s">
        <v>297</v>
      </c>
      <c r="C48" s="301" t="s">
        <v>299</v>
      </c>
      <c r="D48" s="348">
        <f>D49</f>
        <v>0</v>
      </c>
    </row>
    <row r="49" spans="1:4" s="24" customFormat="1" ht="76.5" hidden="1">
      <c r="A49" s="168" t="s">
        <v>580</v>
      </c>
      <c r="B49" s="287" t="s">
        <v>298</v>
      </c>
      <c r="C49" s="302" t="s">
        <v>470</v>
      </c>
      <c r="D49" s="348"/>
    </row>
    <row r="50" spans="1:4" s="24" customFormat="1" ht="53.25" customHeight="1">
      <c r="A50" s="168" t="s">
        <v>18</v>
      </c>
      <c r="B50" s="287" t="s">
        <v>167</v>
      </c>
      <c r="C50" s="303" t="s">
        <v>32</v>
      </c>
      <c r="D50" s="348">
        <f>D51</f>
        <v>183</v>
      </c>
    </row>
    <row r="51" spans="1:4" s="24" customFormat="1" ht="51">
      <c r="A51" s="168" t="s">
        <v>18</v>
      </c>
      <c r="B51" s="287" t="s">
        <v>652</v>
      </c>
      <c r="C51" s="287" t="s">
        <v>425</v>
      </c>
      <c r="D51" s="348">
        <v>183</v>
      </c>
    </row>
    <row r="52" spans="1:4" s="24" customFormat="1" ht="63.75">
      <c r="A52" s="168" t="s">
        <v>18</v>
      </c>
      <c r="B52" s="287" t="s">
        <v>204</v>
      </c>
      <c r="C52" s="303" t="s">
        <v>205</v>
      </c>
      <c r="D52" s="348">
        <f>D53</f>
        <v>65.6</v>
      </c>
    </row>
    <row r="53" spans="1:4" s="24" customFormat="1" ht="56.25" customHeight="1">
      <c r="A53" s="168" t="s">
        <v>18</v>
      </c>
      <c r="B53" s="287" t="s">
        <v>206</v>
      </c>
      <c r="C53" s="303" t="s">
        <v>52</v>
      </c>
      <c r="D53" s="348">
        <f>D54</f>
        <v>65.6</v>
      </c>
    </row>
    <row r="54" spans="1:4" s="24" customFormat="1" ht="51">
      <c r="A54" s="304" t="s">
        <v>18</v>
      </c>
      <c r="B54" s="305" t="s">
        <v>653</v>
      </c>
      <c r="C54" s="287" t="s">
        <v>424</v>
      </c>
      <c r="D54" s="348">
        <v>65.6</v>
      </c>
    </row>
    <row r="55" spans="1:4" s="24" customFormat="1" ht="25.5">
      <c r="A55" s="306" t="s">
        <v>168</v>
      </c>
      <c r="B55" s="294" t="s">
        <v>503</v>
      </c>
      <c r="C55" s="371" t="s">
        <v>504</v>
      </c>
      <c r="D55" s="350">
        <f>D56</f>
        <v>122.3</v>
      </c>
    </row>
    <row r="56" spans="1:4" s="24" customFormat="1" ht="12.75">
      <c r="A56" s="307" t="s">
        <v>18</v>
      </c>
      <c r="B56" s="287" t="s">
        <v>505</v>
      </c>
      <c r="C56" s="372" t="s">
        <v>506</v>
      </c>
      <c r="D56" s="348">
        <f>D57</f>
        <v>122.3</v>
      </c>
    </row>
    <row r="57" spans="1:4" s="24" customFormat="1" ht="25.5">
      <c r="A57" s="307" t="s">
        <v>18</v>
      </c>
      <c r="B57" s="287" t="s">
        <v>768</v>
      </c>
      <c r="C57" s="372" t="s">
        <v>586</v>
      </c>
      <c r="D57" s="348">
        <f>D58</f>
        <v>122.3</v>
      </c>
    </row>
    <row r="58" spans="1:4" s="24" customFormat="1" ht="25.5">
      <c r="A58" s="308" t="s">
        <v>18</v>
      </c>
      <c r="B58" s="203" t="s">
        <v>585</v>
      </c>
      <c r="C58" s="203" t="s">
        <v>581</v>
      </c>
      <c r="D58" s="348">
        <v>122.3</v>
      </c>
    </row>
    <row r="59" spans="1:4" s="25" customFormat="1" ht="25.5" hidden="1">
      <c r="A59" s="309" t="s">
        <v>168</v>
      </c>
      <c r="B59" s="310" t="s">
        <v>108</v>
      </c>
      <c r="C59" s="294" t="s">
        <v>139</v>
      </c>
      <c r="D59" s="133">
        <f>D62+D60</f>
        <v>0</v>
      </c>
    </row>
    <row r="60" spans="1:4" s="25" customFormat="1" ht="51" hidden="1">
      <c r="A60" s="168" t="s">
        <v>18</v>
      </c>
      <c r="B60" s="203" t="s">
        <v>248</v>
      </c>
      <c r="C60" s="203" t="s">
        <v>249</v>
      </c>
      <c r="D60" s="132">
        <f>D61</f>
        <v>0</v>
      </c>
    </row>
    <row r="61" spans="1:4" s="25" customFormat="1" ht="63.75" hidden="1">
      <c r="A61" s="168" t="s">
        <v>18</v>
      </c>
      <c r="B61" s="203" t="s">
        <v>29</v>
      </c>
      <c r="C61" s="203" t="s">
        <v>224</v>
      </c>
      <c r="D61" s="132">
        <v>0</v>
      </c>
    </row>
    <row r="62" spans="1:4" s="24" customFormat="1" ht="38.25" hidden="1">
      <c r="A62" s="168" t="s">
        <v>168</v>
      </c>
      <c r="B62" s="287" t="s">
        <v>140</v>
      </c>
      <c r="C62" s="301" t="s">
        <v>50</v>
      </c>
      <c r="D62" s="132">
        <f>D63</f>
        <v>0</v>
      </c>
    </row>
    <row r="63" spans="1:4" s="24" customFormat="1" ht="56.25" customHeight="1" hidden="1">
      <c r="A63" s="168" t="s">
        <v>168</v>
      </c>
      <c r="B63" s="287" t="s">
        <v>301</v>
      </c>
      <c r="C63" s="301" t="s">
        <v>300</v>
      </c>
      <c r="D63" s="132"/>
    </row>
    <row r="64" spans="1:4" ht="17.25" customHeight="1">
      <c r="A64" s="311" t="s">
        <v>168</v>
      </c>
      <c r="B64" s="312" t="s">
        <v>109</v>
      </c>
      <c r="C64" s="313" t="s">
        <v>110</v>
      </c>
      <c r="D64" s="230">
        <f>D65</f>
        <v>7807.33</v>
      </c>
    </row>
    <row r="65" spans="1:5" ht="25.5">
      <c r="A65" s="314" t="s">
        <v>18</v>
      </c>
      <c r="B65" s="239" t="s">
        <v>111</v>
      </c>
      <c r="C65" s="201" t="s">
        <v>141</v>
      </c>
      <c r="D65" s="187">
        <f>D66+D76+D81+D90</f>
        <v>7807.33</v>
      </c>
      <c r="E65" s="328"/>
    </row>
    <row r="66" spans="1:4" ht="25.5">
      <c r="A66" s="314" t="s">
        <v>18</v>
      </c>
      <c r="B66" s="239" t="s">
        <v>605</v>
      </c>
      <c r="C66" s="201" t="s">
        <v>163</v>
      </c>
      <c r="D66" s="187">
        <f>D67+D74</f>
        <v>7241.5</v>
      </c>
    </row>
    <row r="67" spans="1:4" ht="25.5">
      <c r="A67" s="238" t="s">
        <v>18</v>
      </c>
      <c r="B67" s="315" t="s">
        <v>702</v>
      </c>
      <c r="C67" s="237" t="s">
        <v>703</v>
      </c>
      <c r="D67" s="187">
        <f>D68</f>
        <v>7241.5</v>
      </c>
    </row>
    <row r="68" spans="1:4" ht="25.5">
      <c r="A68" s="238" t="s">
        <v>18</v>
      </c>
      <c r="B68" s="315" t="s">
        <v>699</v>
      </c>
      <c r="C68" s="237" t="s">
        <v>701</v>
      </c>
      <c r="D68" s="187">
        <v>7241.5</v>
      </c>
    </row>
    <row r="69" spans="1:4" ht="12.75" hidden="1">
      <c r="A69" s="238"/>
      <c r="B69" s="315"/>
      <c r="C69" s="237" t="s">
        <v>208</v>
      </c>
      <c r="D69" s="187"/>
    </row>
    <row r="70" spans="1:4" ht="12.75" hidden="1">
      <c r="A70" s="238"/>
      <c r="B70" s="316"/>
      <c r="C70" s="237" t="s">
        <v>207</v>
      </c>
      <c r="D70" s="187"/>
    </row>
    <row r="71" spans="1:4" ht="13.5" customHeight="1" hidden="1">
      <c r="A71" s="238"/>
      <c r="B71" s="316"/>
      <c r="C71" s="237" t="s">
        <v>208</v>
      </c>
      <c r="D71" s="187">
        <v>0</v>
      </c>
    </row>
    <row r="72" spans="1:4" ht="12.75" hidden="1">
      <c r="A72" s="238" t="s">
        <v>18</v>
      </c>
      <c r="B72" s="316" t="s">
        <v>209</v>
      </c>
      <c r="C72" s="237" t="s">
        <v>210</v>
      </c>
      <c r="D72" s="187">
        <f>D73</f>
        <v>0</v>
      </c>
    </row>
    <row r="73" spans="1:4" ht="12.75" hidden="1">
      <c r="A73" s="238" t="s">
        <v>18</v>
      </c>
      <c r="B73" s="316" t="s">
        <v>211</v>
      </c>
      <c r="C73" s="237" t="s">
        <v>212</v>
      </c>
      <c r="D73" s="187">
        <v>0</v>
      </c>
    </row>
    <row r="74" spans="1:4" ht="12.75" hidden="1">
      <c r="A74" s="238" t="s">
        <v>18</v>
      </c>
      <c r="B74" s="317" t="s">
        <v>209</v>
      </c>
      <c r="C74" s="318" t="s">
        <v>210</v>
      </c>
      <c r="D74" s="187">
        <f>D75</f>
        <v>0</v>
      </c>
    </row>
    <row r="75" spans="1:4" ht="12.75" hidden="1">
      <c r="A75" s="238" t="s">
        <v>18</v>
      </c>
      <c r="B75" s="317" t="s">
        <v>211</v>
      </c>
      <c r="C75" s="318" t="s">
        <v>212</v>
      </c>
      <c r="D75" s="187">
        <v>0</v>
      </c>
    </row>
    <row r="76" spans="1:4" ht="25.5" hidden="1">
      <c r="A76" s="238" t="s">
        <v>18</v>
      </c>
      <c r="B76" s="239" t="s">
        <v>606</v>
      </c>
      <c r="C76" s="318" t="s">
        <v>232</v>
      </c>
      <c r="D76" s="187">
        <f>D77</f>
        <v>0</v>
      </c>
    </row>
    <row r="77" spans="1:4" ht="51" hidden="1">
      <c r="A77" s="238" t="s">
        <v>18</v>
      </c>
      <c r="B77" s="239" t="s">
        <v>607</v>
      </c>
      <c r="C77" s="318" t="s">
        <v>572</v>
      </c>
      <c r="D77" s="187">
        <f>D78</f>
        <v>0</v>
      </c>
    </row>
    <row r="78" spans="1:4" ht="54.75" customHeight="1" hidden="1">
      <c r="A78" s="238" t="s">
        <v>18</v>
      </c>
      <c r="B78" s="239" t="s">
        <v>591</v>
      </c>
      <c r="C78" s="318" t="s">
        <v>571</v>
      </c>
      <c r="D78" s="187">
        <v>0</v>
      </c>
    </row>
    <row r="79" spans="1:4" ht="12.75" hidden="1">
      <c r="A79" s="238" t="s">
        <v>18</v>
      </c>
      <c r="B79" s="315" t="s">
        <v>532</v>
      </c>
      <c r="C79" s="318" t="s">
        <v>234</v>
      </c>
      <c r="D79" s="99">
        <f>D80</f>
        <v>0</v>
      </c>
    </row>
    <row r="80" spans="1:4" ht="12.75" hidden="1">
      <c r="A80" s="238" t="s">
        <v>18</v>
      </c>
      <c r="B80" s="315" t="s">
        <v>528</v>
      </c>
      <c r="C80" s="318" t="s">
        <v>1</v>
      </c>
      <c r="D80" s="99"/>
    </row>
    <row r="81" spans="1:4" ht="12.75">
      <c r="A81" s="238" t="s">
        <v>18</v>
      </c>
      <c r="B81" s="239" t="s">
        <v>608</v>
      </c>
      <c r="C81" s="201" t="s">
        <v>213</v>
      </c>
      <c r="D81" s="187">
        <f>D88+D83</f>
        <v>489.7</v>
      </c>
    </row>
    <row r="82" spans="1:4" ht="25.5">
      <c r="A82" s="238" t="s">
        <v>18</v>
      </c>
      <c r="B82" s="317" t="s">
        <v>609</v>
      </c>
      <c r="C82" s="318" t="s">
        <v>252</v>
      </c>
      <c r="D82" s="351">
        <f>D83</f>
        <v>247.3</v>
      </c>
    </row>
    <row r="83" spans="1:4" ht="25.5">
      <c r="A83" s="319" t="s">
        <v>18</v>
      </c>
      <c r="B83" s="373" t="s">
        <v>593</v>
      </c>
      <c r="C83" s="201" t="s">
        <v>458</v>
      </c>
      <c r="D83" s="351">
        <f>D84+D85+D86+D87</f>
        <v>247.3</v>
      </c>
    </row>
    <row r="84" spans="1:4" ht="12.75">
      <c r="A84" s="319" t="s">
        <v>18</v>
      </c>
      <c r="B84" s="373"/>
      <c r="C84" s="374" t="s">
        <v>190</v>
      </c>
      <c r="D84" s="187">
        <v>3.3</v>
      </c>
    </row>
    <row r="85" spans="1:4" ht="38.25" hidden="1">
      <c r="A85" s="285" t="s">
        <v>18</v>
      </c>
      <c r="B85" s="375" t="s">
        <v>593</v>
      </c>
      <c r="C85" s="374" t="s">
        <v>216</v>
      </c>
      <c r="D85" s="376"/>
    </row>
    <row r="86" spans="1:4" ht="38.25">
      <c r="A86" s="126" t="s">
        <v>18</v>
      </c>
      <c r="B86" s="131"/>
      <c r="C86" s="131" t="s">
        <v>501</v>
      </c>
      <c r="D86" s="377">
        <v>236.4</v>
      </c>
    </row>
    <row r="87" spans="1:4" ht="42" customHeight="1">
      <c r="A87" s="285" t="s">
        <v>18</v>
      </c>
      <c r="B87" s="375"/>
      <c r="C87" s="297" t="s">
        <v>502</v>
      </c>
      <c r="D87" s="199">
        <v>7.6</v>
      </c>
    </row>
    <row r="88" spans="1:4" ht="26.25" customHeight="1">
      <c r="A88" s="238" t="s">
        <v>18</v>
      </c>
      <c r="B88" s="239" t="s">
        <v>610</v>
      </c>
      <c r="C88" s="240" t="s">
        <v>214</v>
      </c>
      <c r="D88" s="351">
        <f>D89</f>
        <v>242.4</v>
      </c>
    </row>
    <row r="89" spans="1:4" ht="27" customHeight="1">
      <c r="A89" s="238" t="s">
        <v>18</v>
      </c>
      <c r="B89" s="239" t="s">
        <v>594</v>
      </c>
      <c r="C89" s="240" t="s">
        <v>215</v>
      </c>
      <c r="D89" s="351">
        <v>242.4</v>
      </c>
    </row>
    <row r="90" spans="1:4" ht="13.5" customHeight="1">
      <c r="A90" s="238" t="s">
        <v>18</v>
      </c>
      <c r="B90" s="239" t="s">
        <v>611</v>
      </c>
      <c r="C90" s="240" t="s">
        <v>558</v>
      </c>
      <c r="D90" s="351">
        <f>D91</f>
        <v>76.13</v>
      </c>
    </row>
    <row r="91" spans="1:4" ht="15" customHeight="1">
      <c r="A91" s="238" t="s">
        <v>18</v>
      </c>
      <c r="B91" s="239" t="s">
        <v>612</v>
      </c>
      <c r="C91" s="240" t="s">
        <v>559</v>
      </c>
      <c r="D91" s="351">
        <f>D92</f>
        <v>76.13</v>
      </c>
    </row>
    <row r="92" spans="1:4" ht="27.75" customHeight="1">
      <c r="A92" s="238" t="s">
        <v>18</v>
      </c>
      <c r="B92" s="239" t="s">
        <v>597</v>
      </c>
      <c r="C92" s="240" t="s">
        <v>416</v>
      </c>
      <c r="D92" s="351">
        <v>76.13</v>
      </c>
    </row>
    <row r="93" spans="1:6" ht="12.75">
      <c r="A93" s="293"/>
      <c r="B93" s="320" t="s">
        <v>180</v>
      </c>
      <c r="C93" s="320" t="s">
        <v>62</v>
      </c>
      <c r="D93" s="322">
        <f>D7+D64</f>
        <v>34706.6</v>
      </c>
      <c r="E93" s="21" t="s">
        <v>35</v>
      </c>
      <c r="F93" s="327"/>
    </row>
  </sheetData>
  <sheetProtection/>
  <mergeCells count="5">
    <mergeCell ref="B5:D5"/>
    <mergeCell ref="C1:D1"/>
    <mergeCell ref="C2:D2"/>
    <mergeCell ref="A4:D4"/>
    <mergeCell ref="A3:D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81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5.140625" style="277" customWidth="1"/>
    <col min="2" max="2" width="20.28125" style="278" customWidth="1"/>
    <col min="3" max="3" width="55.7109375" style="385" customWidth="1"/>
    <col min="4" max="4" width="10.00390625" style="340" customWidth="1"/>
    <col min="5" max="5" width="9.140625" style="378" customWidth="1"/>
    <col min="6" max="16384" width="9.140625" style="21" customWidth="1"/>
  </cols>
  <sheetData>
    <row r="1" spans="3:5" ht="12.75">
      <c r="C1" s="490" t="s">
        <v>274</v>
      </c>
      <c r="D1" s="490"/>
      <c r="E1" s="493"/>
    </row>
    <row r="2" spans="3:5" ht="12.75">
      <c r="C2" s="490" t="s">
        <v>657</v>
      </c>
      <c r="D2" s="490"/>
      <c r="E2" s="494"/>
    </row>
    <row r="3" spans="1:5" s="341" customFormat="1" ht="12.75">
      <c r="A3" s="495" t="s">
        <v>731</v>
      </c>
      <c r="B3" s="495"/>
      <c r="C3" s="495"/>
      <c r="D3" s="495"/>
      <c r="E3" s="493"/>
    </row>
    <row r="4" spans="1:5" ht="15.75">
      <c r="A4" s="491" t="s">
        <v>709</v>
      </c>
      <c r="B4" s="491"/>
      <c r="C4" s="491"/>
      <c r="D4" s="491"/>
      <c r="E4" s="494"/>
    </row>
    <row r="5" spans="2:4" ht="12.75">
      <c r="B5" s="489"/>
      <c r="C5" s="489"/>
      <c r="D5" s="489"/>
    </row>
    <row r="6" spans="1:5" ht="33.75">
      <c r="A6" s="279" t="s">
        <v>91</v>
      </c>
      <c r="B6" s="280"/>
      <c r="C6" s="281" t="s">
        <v>92</v>
      </c>
      <c r="D6" s="379" t="s">
        <v>692</v>
      </c>
      <c r="E6" s="379" t="s">
        <v>710</v>
      </c>
    </row>
    <row r="7" spans="1:5" s="23" customFormat="1" ht="25.5">
      <c r="A7" s="283" t="s">
        <v>168</v>
      </c>
      <c r="B7" s="284" t="s">
        <v>93</v>
      </c>
      <c r="C7" s="284" t="s">
        <v>94</v>
      </c>
      <c r="D7" s="354">
        <f>D8+D14+D24+D27+D38+D41+D50</f>
        <v>27310.8</v>
      </c>
      <c r="E7" s="354">
        <f>E8+E14+E24+E27+E38+E41+E50</f>
        <v>27549</v>
      </c>
    </row>
    <row r="8" spans="1:5" s="23" customFormat="1" ht="25.5">
      <c r="A8" s="283" t="s">
        <v>168</v>
      </c>
      <c r="B8" s="284" t="s">
        <v>95</v>
      </c>
      <c r="C8" s="284" t="s">
        <v>96</v>
      </c>
      <c r="D8" s="339">
        <f>D9</f>
        <v>1725</v>
      </c>
      <c r="E8" s="230">
        <f>E9</f>
        <v>1725</v>
      </c>
    </row>
    <row r="9" spans="1:5" ht="12.75">
      <c r="A9" s="285" t="s">
        <v>168</v>
      </c>
      <c r="B9" s="286" t="s">
        <v>97</v>
      </c>
      <c r="C9" s="287" t="s">
        <v>98</v>
      </c>
      <c r="D9" s="348">
        <f>D11+D12+D13</f>
        <v>1725</v>
      </c>
      <c r="E9" s="348">
        <f>E11+E12+E13</f>
        <v>1725</v>
      </c>
    </row>
    <row r="10" spans="1:5" s="24" customFormat="1" ht="51" hidden="1">
      <c r="A10" s="168" t="s">
        <v>99</v>
      </c>
      <c r="B10" s="287" t="s">
        <v>100</v>
      </c>
      <c r="C10" s="287" t="s">
        <v>75</v>
      </c>
      <c r="D10" s="348"/>
      <c r="E10" s="187"/>
    </row>
    <row r="11" spans="1:5" s="24" customFormat="1" ht="54.75" customHeight="1">
      <c r="A11" s="168" t="s">
        <v>99</v>
      </c>
      <c r="B11" s="240" t="s">
        <v>100</v>
      </c>
      <c r="C11" s="125" t="s">
        <v>250</v>
      </c>
      <c r="D11" s="348">
        <v>1674</v>
      </c>
      <c r="E11" s="348">
        <v>1674</v>
      </c>
    </row>
    <row r="12" spans="1:5" s="24" customFormat="1" ht="81" customHeight="1">
      <c r="A12" s="168" t="s">
        <v>99</v>
      </c>
      <c r="B12" s="240" t="s">
        <v>225</v>
      </c>
      <c r="C12" s="288" t="s">
        <v>251</v>
      </c>
      <c r="D12" s="348">
        <v>10</v>
      </c>
      <c r="E12" s="187">
        <v>10</v>
      </c>
    </row>
    <row r="13" spans="1:5" s="24" customFormat="1" ht="38.25">
      <c r="A13" s="168" t="s">
        <v>99</v>
      </c>
      <c r="B13" s="240" t="s">
        <v>536</v>
      </c>
      <c r="C13" s="288" t="s">
        <v>537</v>
      </c>
      <c r="D13" s="348">
        <v>41</v>
      </c>
      <c r="E13" s="187">
        <v>41</v>
      </c>
    </row>
    <row r="14" spans="1:5" s="24" customFormat="1" ht="25.5">
      <c r="A14" s="283" t="s">
        <v>168</v>
      </c>
      <c r="B14" s="289" t="s">
        <v>243</v>
      </c>
      <c r="C14" s="290" t="s">
        <v>244</v>
      </c>
      <c r="D14" s="339">
        <f>D15</f>
        <v>3287.3</v>
      </c>
      <c r="E14" s="230">
        <f>E15</f>
        <v>3534.7</v>
      </c>
    </row>
    <row r="15" spans="1:5" s="24" customFormat="1" ht="25.5">
      <c r="A15" s="177" t="s">
        <v>168</v>
      </c>
      <c r="B15" s="380" t="s">
        <v>245</v>
      </c>
      <c r="C15" s="292" t="s">
        <v>471</v>
      </c>
      <c r="D15" s="348">
        <f>D16+D18+D20+D22</f>
        <v>3287.3</v>
      </c>
      <c r="E15" s="348">
        <f>E16+E18+E20+E22</f>
        <v>3534.7</v>
      </c>
    </row>
    <row r="16" spans="1:5" s="24" customFormat="1" ht="63.75">
      <c r="A16" s="177" t="s">
        <v>121</v>
      </c>
      <c r="B16" s="291" t="s">
        <v>764</v>
      </c>
      <c r="C16" s="292" t="s">
        <v>760</v>
      </c>
      <c r="D16" s="348">
        <f>D17</f>
        <v>1579.3</v>
      </c>
      <c r="E16" s="348">
        <f>E17</f>
        <v>1825.7</v>
      </c>
    </row>
    <row r="17" spans="1:5" s="24" customFormat="1" ht="99" customHeight="1">
      <c r="A17" s="177" t="s">
        <v>121</v>
      </c>
      <c r="B17" s="380" t="s">
        <v>675</v>
      </c>
      <c r="C17" s="292" t="s">
        <v>676</v>
      </c>
      <c r="D17" s="348">
        <v>1579.3</v>
      </c>
      <c r="E17" s="187">
        <v>1825.7</v>
      </c>
    </row>
    <row r="18" spans="1:5" s="24" customFormat="1" ht="70.5" customHeight="1">
      <c r="A18" s="177" t="s">
        <v>121</v>
      </c>
      <c r="B18" s="291" t="s">
        <v>765</v>
      </c>
      <c r="C18" s="292" t="s">
        <v>761</v>
      </c>
      <c r="D18" s="348">
        <f>D19</f>
        <v>12</v>
      </c>
      <c r="E18" s="348">
        <f>E19</f>
        <v>13</v>
      </c>
    </row>
    <row r="19" spans="1:5" s="24" customFormat="1" ht="111" customHeight="1">
      <c r="A19" s="177" t="s">
        <v>121</v>
      </c>
      <c r="B19" s="380" t="s">
        <v>677</v>
      </c>
      <c r="C19" s="292" t="s">
        <v>678</v>
      </c>
      <c r="D19" s="348">
        <v>12</v>
      </c>
      <c r="E19" s="187">
        <v>13</v>
      </c>
    </row>
    <row r="20" spans="1:5" s="24" customFormat="1" ht="60.75" customHeight="1">
      <c r="A20" s="177" t="s">
        <v>121</v>
      </c>
      <c r="B20" s="291" t="s">
        <v>767</v>
      </c>
      <c r="C20" s="292" t="s">
        <v>762</v>
      </c>
      <c r="D20" s="348">
        <f>D21</f>
        <v>1950</v>
      </c>
      <c r="E20" s="348">
        <f>E21</f>
        <v>1951</v>
      </c>
    </row>
    <row r="21" spans="1:5" s="24" customFormat="1" ht="96.75" customHeight="1">
      <c r="A21" s="177" t="s">
        <v>121</v>
      </c>
      <c r="B21" s="380" t="s">
        <v>679</v>
      </c>
      <c r="C21" s="292" t="s">
        <v>680</v>
      </c>
      <c r="D21" s="348">
        <v>1950</v>
      </c>
      <c r="E21" s="187">
        <v>1951</v>
      </c>
    </row>
    <row r="22" spans="1:5" s="24" customFormat="1" ht="56.25" customHeight="1">
      <c r="A22" s="177" t="s">
        <v>121</v>
      </c>
      <c r="B22" s="291" t="s">
        <v>766</v>
      </c>
      <c r="C22" s="292" t="s">
        <v>763</v>
      </c>
      <c r="D22" s="348">
        <f>D23</f>
        <v>-254</v>
      </c>
      <c r="E22" s="348">
        <f>E23</f>
        <v>-255</v>
      </c>
    </row>
    <row r="23" spans="1:5" s="24" customFormat="1" ht="89.25">
      <c r="A23" s="177" t="s">
        <v>121</v>
      </c>
      <c r="B23" s="177" t="s">
        <v>681</v>
      </c>
      <c r="C23" s="292" t="s">
        <v>682</v>
      </c>
      <c r="D23" s="348">
        <v>-254</v>
      </c>
      <c r="E23" s="187">
        <v>-255</v>
      </c>
    </row>
    <row r="24" spans="1:5" s="25" customFormat="1" ht="17.25" customHeight="1">
      <c r="A24" s="293" t="s">
        <v>168</v>
      </c>
      <c r="B24" s="294" t="s">
        <v>146</v>
      </c>
      <c r="C24" s="295" t="s">
        <v>88</v>
      </c>
      <c r="D24" s="339">
        <f>D25</f>
        <v>100</v>
      </c>
      <c r="E24" s="339">
        <f>E25</f>
        <v>100</v>
      </c>
    </row>
    <row r="25" spans="1:5" s="24" customFormat="1" ht="12.75">
      <c r="A25" s="168" t="s">
        <v>99</v>
      </c>
      <c r="B25" s="287" t="s">
        <v>542</v>
      </c>
      <c r="C25" s="287" t="s">
        <v>541</v>
      </c>
      <c r="D25" s="348">
        <f>D26</f>
        <v>100</v>
      </c>
      <c r="E25" s="187">
        <f>E26</f>
        <v>100</v>
      </c>
    </row>
    <row r="26" spans="1:5" s="24" customFormat="1" ht="12.75">
      <c r="A26" s="168" t="s">
        <v>99</v>
      </c>
      <c r="B26" s="240" t="s">
        <v>226</v>
      </c>
      <c r="C26" s="240" t="s">
        <v>227</v>
      </c>
      <c r="D26" s="348">
        <v>100</v>
      </c>
      <c r="E26" s="187">
        <v>100</v>
      </c>
    </row>
    <row r="27" spans="1:5" s="25" customFormat="1" ht="16.5" customHeight="1">
      <c r="A27" s="293" t="s">
        <v>168</v>
      </c>
      <c r="B27" s="294" t="s">
        <v>89</v>
      </c>
      <c r="C27" s="294" t="s">
        <v>90</v>
      </c>
      <c r="D27" s="339">
        <f>D28+D33+D30</f>
        <v>21110</v>
      </c>
      <c r="E27" s="339">
        <f>E28+E33+E30</f>
        <v>21110</v>
      </c>
    </row>
    <row r="28" spans="1:5" s="25" customFormat="1" ht="16.5" customHeight="1">
      <c r="A28" s="296">
        <v>182</v>
      </c>
      <c r="B28" s="297" t="s">
        <v>191</v>
      </c>
      <c r="C28" s="297" t="s">
        <v>192</v>
      </c>
      <c r="D28" s="348">
        <f>D29</f>
        <v>3710</v>
      </c>
      <c r="E28" s="187">
        <f>E29</f>
        <v>3710</v>
      </c>
    </row>
    <row r="29" spans="1:5" s="25" customFormat="1" ht="38.25">
      <c r="A29" s="296">
        <v>182</v>
      </c>
      <c r="B29" s="297" t="s">
        <v>193</v>
      </c>
      <c r="C29" s="297" t="s">
        <v>423</v>
      </c>
      <c r="D29" s="348">
        <v>3710</v>
      </c>
      <c r="E29" s="187">
        <v>3710</v>
      </c>
    </row>
    <row r="30" spans="1:5" s="25" customFormat="1" ht="12.75" hidden="1">
      <c r="A30" s="177" t="s">
        <v>99</v>
      </c>
      <c r="B30" s="298" t="s">
        <v>422</v>
      </c>
      <c r="C30" s="292" t="s">
        <v>228</v>
      </c>
      <c r="D30" s="348">
        <f>D31+D32</f>
        <v>0</v>
      </c>
      <c r="E30" s="348">
        <f>E31+E32</f>
        <v>0</v>
      </c>
    </row>
    <row r="31" spans="1:5" s="25" customFormat="1" ht="12.75" hidden="1">
      <c r="A31" s="177" t="s">
        <v>99</v>
      </c>
      <c r="B31" s="298" t="s">
        <v>240</v>
      </c>
      <c r="C31" s="292" t="s">
        <v>241</v>
      </c>
      <c r="D31" s="348"/>
      <c r="E31" s="187"/>
    </row>
    <row r="32" spans="1:5" s="25" customFormat="1" ht="12.75" hidden="1">
      <c r="A32" s="177" t="s">
        <v>99</v>
      </c>
      <c r="B32" s="298" t="s">
        <v>229</v>
      </c>
      <c r="C32" s="292" t="s">
        <v>230</v>
      </c>
      <c r="D32" s="348"/>
      <c r="E32" s="187"/>
    </row>
    <row r="33" spans="1:5" s="25" customFormat="1" ht="13.5" customHeight="1">
      <c r="A33" s="296">
        <v>182</v>
      </c>
      <c r="B33" s="297" t="s">
        <v>194</v>
      </c>
      <c r="C33" s="297" t="s">
        <v>195</v>
      </c>
      <c r="D33" s="348">
        <f>D36+D34</f>
        <v>17400</v>
      </c>
      <c r="E33" s="348">
        <f>E36+E34</f>
        <v>17400</v>
      </c>
    </row>
    <row r="34" spans="1:5" s="25" customFormat="1" ht="12.75">
      <c r="A34" s="296">
        <v>182</v>
      </c>
      <c r="B34" s="297" t="s">
        <v>290</v>
      </c>
      <c r="C34" s="297" t="s">
        <v>289</v>
      </c>
      <c r="D34" s="348">
        <f>D35</f>
        <v>9400</v>
      </c>
      <c r="E34" s="187">
        <f>E35</f>
        <v>9300</v>
      </c>
    </row>
    <row r="35" spans="1:5" s="25" customFormat="1" ht="25.5">
      <c r="A35" s="296">
        <v>182</v>
      </c>
      <c r="B35" s="297" t="s">
        <v>292</v>
      </c>
      <c r="C35" s="297" t="s">
        <v>291</v>
      </c>
      <c r="D35" s="348">
        <v>9400</v>
      </c>
      <c r="E35" s="187">
        <v>9300</v>
      </c>
    </row>
    <row r="36" spans="1:5" s="25" customFormat="1" ht="12.75">
      <c r="A36" s="296">
        <v>182</v>
      </c>
      <c r="B36" s="297" t="s">
        <v>296</v>
      </c>
      <c r="C36" s="297" t="s">
        <v>295</v>
      </c>
      <c r="D36" s="348">
        <f>D37</f>
        <v>8000</v>
      </c>
      <c r="E36" s="187">
        <f>E37</f>
        <v>8100</v>
      </c>
    </row>
    <row r="37" spans="1:5" s="25" customFormat="1" ht="52.5" customHeight="1">
      <c r="A37" s="296">
        <v>182</v>
      </c>
      <c r="B37" s="297" t="s">
        <v>294</v>
      </c>
      <c r="C37" s="297" t="s">
        <v>293</v>
      </c>
      <c r="D37" s="348">
        <v>8000</v>
      </c>
      <c r="E37" s="187">
        <v>8100</v>
      </c>
    </row>
    <row r="38" spans="1:5" s="25" customFormat="1" ht="16.5" customHeight="1">
      <c r="A38" s="293" t="s">
        <v>168</v>
      </c>
      <c r="B38" s="294" t="s">
        <v>129</v>
      </c>
      <c r="C38" s="294" t="s">
        <v>130</v>
      </c>
      <c r="D38" s="339">
        <f>D39</f>
        <v>15</v>
      </c>
      <c r="E38" s="230">
        <f>E39</f>
        <v>15</v>
      </c>
    </row>
    <row r="39" spans="1:5" s="24" customFormat="1" ht="38.25">
      <c r="A39" s="299" t="s">
        <v>18</v>
      </c>
      <c r="B39" s="297" t="s">
        <v>200</v>
      </c>
      <c r="C39" s="297" t="s">
        <v>201</v>
      </c>
      <c r="D39" s="348">
        <f>D40</f>
        <v>15</v>
      </c>
      <c r="E39" s="187">
        <f>E40</f>
        <v>15</v>
      </c>
    </row>
    <row r="40" spans="1:5" s="24" customFormat="1" ht="51">
      <c r="A40" s="300" t="s">
        <v>18</v>
      </c>
      <c r="B40" s="297" t="s">
        <v>650</v>
      </c>
      <c r="C40" s="297" t="s">
        <v>203</v>
      </c>
      <c r="D40" s="348">
        <v>15</v>
      </c>
      <c r="E40" s="187">
        <v>15</v>
      </c>
    </row>
    <row r="41" spans="1:5" s="25" customFormat="1" ht="38.25">
      <c r="A41" s="293" t="s">
        <v>168</v>
      </c>
      <c r="B41" s="294" t="s">
        <v>101</v>
      </c>
      <c r="C41" s="294" t="s">
        <v>102</v>
      </c>
      <c r="D41" s="339">
        <f>D42+D47</f>
        <v>951.2</v>
      </c>
      <c r="E41" s="339">
        <f>E42+E47</f>
        <v>942</v>
      </c>
    </row>
    <row r="42" spans="1:5" s="24" customFormat="1" ht="66.75" customHeight="1">
      <c r="A42" s="168" t="s">
        <v>18</v>
      </c>
      <c r="B42" s="287" t="s">
        <v>103</v>
      </c>
      <c r="C42" s="301" t="s">
        <v>51</v>
      </c>
      <c r="D42" s="348">
        <f>D43+D45</f>
        <v>873.5</v>
      </c>
      <c r="E42" s="348">
        <f>E43+E45</f>
        <v>873.5</v>
      </c>
    </row>
    <row r="43" spans="1:5" s="24" customFormat="1" ht="54.75" customHeight="1">
      <c r="A43" s="168" t="s">
        <v>580</v>
      </c>
      <c r="B43" s="287" t="s">
        <v>539</v>
      </c>
      <c r="C43" s="301" t="s">
        <v>540</v>
      </c>
      <c r="D43" s="348">
        <f>D44</f>
        <v>690.5</v>
      </c>
      <c r="E43" s="187">
        <f>E44</f>
        <v>690.5</v>
      </c>
    </row>
    <row r="44" spans="1:5" s="24" customFormat="1" ht="66.75" customHeight="1">
      <c r="A44" s="168" t="s">
        <v>580</v>
      </c>
      <c r="B44" s="287" t="s">
        <v>651</v>
      </c>
      <c r="C44" s="301" t="s">
        <v>538</v>
      </c>
      <c r="D44" s="348">
        <v>690.5</v>
      </c>
      <c r="E44" s="187">
        <v>690.5</v>
      </c>
    </row>
    <row r="45" spans="1:5" s="24" customFormat="1" ht="63.75" customHeight="1">
      <c r="A45" s="168" t="s">
        <v>18</v>
      </c>
      <c r="B45" s="287" t="s">
        <v>167</v>
      </c>
      <c r="C45" s="303" t="s">
        <v>33</v>
      </c>
      <c r="D45" s="348">
        <f>D46</f>
        <v>183</v>
      </c>
      <c r="E45" s="187">
        <f>E46</f>
        <v>183</v>
      </c>
    </row>
    <row r="46" spans="1:5" s="24" customFormat="1" ht="51">
      <c r="A46" s="168" t="s">
        <v>18</v>
      </c>
      <c r="B46" s="287" t="s">
        <v>652</v>
      </c>
      <c r="C46" s="287" t="s">
        <v>425</v>
      </c>
      <c r="D46" s="348">
        <v>183</v>
      </c>
      <c r="E46" s="187">
        <v>183</v>
      </c>
    </row>
    <row r="47" spans="1:5" s="24" customFormat="1" ht="63.75">
      <c r="A47" s="168" t="s">
        <v>18</v>
      </c>
      <c r="B47" s="287" t="s">
        <v>204</v>
      </c>
      <c r="C47" s="303" t="s">
        <v>205</v>
      </c>
      <c r="D47" s="348">
        <f>D48</f>
        <v>77.7</v>
      </c>
      <c r="E47" s="187">
        <f>E48</f>
        <v>68.5</v>
      </c>
    </row>
    <row r="48" spans="1:5" s="24" customFormat="1" ht="63.75">
      <c r="A48" s="168" t="s">
        <v>18</v>
      </c>
      <c r="B48" s="287" t="s">
        <v>206</v>
      </c>
      <c r="C48" s="303" t="s">
        <v>52</v>
      </c>
      <c r="D48" s="348">
        <f>D49</f>
        <v>77.7</v>
      </c>
      <c r="E48" s="187">
        <f>E49</f>
        <v>68.5</v>
      </c>
    </row>
    <row r="49" spans="1:5" s="24" customFormat="1" ht="51">
      <c r="A49" s="168" t="s">
        <v>18</v>
      </c>
      <c r="B49" s="287" t="s">
        <v>653</v>
      </c>
      <c r="C49" s="287" t="s">
        <v>454</v>
      </c>
      <c r="D49" s="348">
        <v>77.7</v>
      </c>
      <c r="E49" s="187">
        <v>68.5</v>
      </c>
    </row>
    <row r="50" spans="1:5" s="25" customFormat="1" ht="25.5">
      <c r="A50" s="306" t="s">
        <v>168</v>
      </c>
      <c r="B50" s="294" t="s">
        <v>503</v>
      </c>
      <c r="C50" s="371" t="s">
        <v>504</v>
      </c>
      <c r="D50" s="350">
        <f>D51</f>
        <v>122.3</v>
      </c>
      <c r="E50" s="230">
        <f>E51</f>
        <v>122.3</v>
      </c>
    </row>
    <row r="51" spans="1:5" s="24" customFormat="1" ht="12.75">
      <c r="A51" s="307" t="s">
        <v>18</v>
      </c>
      <c r="B51" s="287" t="s">
        <v>505</v>
      </c>
      <c r="C51" s="372" t="s">
        <v>506</v>
      </c>
      <c r="D51" s="348">
        <f>D53</f>
        <v>122.3</v>
      </c>
      <c r="E51" s="187">
        <f>E53</f>
        <v>122.3</v>
      </c>
    </row>
    <row r="52" spans="1:5" s="24" customFormat="1" ht="25.5">
      <c r="A52" s="307" t="s">
        <v>18</v>
      </c>
      <c r="B52" s="287" t="s">
        <v>768</v>
      </c>
      <c r="C52" s="372" t="s">
        <v>586</v>
      </c>
      <c r="D52" s="348">
        <f>D53</f>
        <v>122.3</v>
      </c>
      <c r="E52" s="187">
        <f>E53</f>
        <v>122.3</v>
      </c>
    </row>
    <row r="53" spans="1:5" s="24" customFormat="1" ht="30.75" customHeight="1">
      <c r="A53" s="308" t="s">
        <v>18</v>
      </c>
      <c r="B53" s="287" t="s">
        <v>585</v>
      </c>
      <c r="C53" s="372" t="s">
        <v>581</v>
      </c>
      <c r="D53" s="348">
        <v>122.3</v>
      </c>
      <c r="E53" s="187">
        <v>122.3</v>
      </c>
    </row>
    <row r="54" spans="1:5" s="24" customFormat="1" ht="25.5" hidden="1">
      <c r="A54" s="293" t="s">
        <v>189</v>
      </c>
      <c r="B54" s="294" t="s">
        <v>108</v>
      </c>
      <c r="C54" s="294" t="s">
        <v>139</v>
      </c>
      <c r="D54" s="348">
        <f>D55</f>
        <v>0</v>
      </c>
      <c r="E54" s="187">
        <f>E55</f>
        <v>0</v>
      </c>
    </row>
    <row r="55" spans="1:5" s="24" customFormat="1" ht="38.25" hidden="1">
      <c r="A55" s="168" t="s">
        <v>189</v>
      </c>
      <c r="B55" s="287" t="s">
        <v>140</v>
      </c>
      <c r="C55" s="301" t="s">
        <v>82</v>
      </c>
      <c r="D55" s="348">
        <f>D56</f>
        <v>0</v>
      </c>
      <c r="E55" s="187">
        <v>0</v>
      </c>
    </row>
    <row r="56" spans="1:5" s="24" customFormat="1" ht="63.75" hidden="1">
      <c r="A56" s="168" t="s">
        <v>189</v>
      </c>
      <c r="B56" s="287" t="s">
        <v>301</v>
      </c>
      <c r="C56" s="301" t="s">
        <v>300</v>
      </c>
      <c r="D56" s="348">
        <v>0</v>
      </c>
      <c r="E56" s="187">
        <v>0</v>
      </c>
    </row>
    <row r="57" spans="1:5" ht="17.25" customHeight="1">
      <c r="A57" s="311" t="s">
        <v>168</v>
      </c>
      <c r="B57" s="312" t="s">
        <v>109</v>
      </c>
      <c r="C57" s="313" t="s">
        <v>110</v>
      </c>
      <c r="D57" s="230">
        <f>D58</f>
        <v>3305.2</v>
      </c>
      <c r="E57" s="230">
        <f>E58</f>
        <v>3655</v>
      </c>
    </row>
    <row r="58" spans="1:5" ht="25.5">
      <c r="A58" s="314" t="s">
        <v>18</v>
      </c>
      <c r="B58" s="239" t="s">
        <v>111</v>
      </c>
      <c r="C58" s="201" t="s">
        <v>141</v>
      </c>
      <c r="D58" s="187">
        <f>D59+D70</f>
        <v>3305.2</v>
      </c>
      <c r="E58" s="187">
        <f>E59+E70</f>
        <v>3655</v>
      </c>
    </row>
    <row r="59" spans="1:5" ht="25.5">
      <c r="A59" s="314" t="s">
        <v>18</v>
      </c>
      <c r="B59" s="239" t="s">
        <v>605</v>
      </c>
      <c r="C59" s="201" t="s">
        <v>163</v>
      </c>
      <c r="D59" s="187">
        <f>D60</f>
        <v>2813.2</v>
      </c>
      <c r="E59" s="187">
        <f>E60</f>
        <v>3153.8</v>
      </c>
    </row>
    <row r="60" spans="1:5" ht="38.25">
      <c r="A60" s="238" t="s">
        <v>18</v>
      </c>
      <c r="B60" s="315" t="s">
        <v>702</v>
      </c>
      <c r="C60" s="237" t="s">
        <v>703</v>
      </c>
      <c r="D60" s="187">
        <f>D61</f>
        <v>2813.2</v>
      </c>
      <c r="E60" s="187">
        <f>E61</f>
        <v>3153.8</v>
      </c>
    </row>
    <row r="61" spans="1:5" ht="35.25" customHeight="1">
      <c r="A61" s="238" t="s">
        <v>18</v>
      </c>
      <c r="B61" s="315" t="s">
        <v>699</v>
      </c>
      <c r="C61" s="237" t="s">
        <v>701</v>
      </c>
      <c r="D61" s="187">
        <v>2813.2</v>
      </c>
      <c r="E61" s="187">
        <v>3153.8</v>
      </c>
    </row>
    <row r="62" spans="1:5" ht="12.75" hidden="1">
      <c r="A62" s="238"/>
      <c r="B62" s="315"/>
      <c r="C62" s="237"/>
      <c r="D62" s="187"/>
      <c r="E62" s="187"/>
    </row>
    <row r="63" spans="1:5" ht="19.5" customHeight="1" hidden="1">
      <c r="A63" s="238"/>
      <c r="B63" s="316"/>
      <c r="C63" s="237" t="s">
        <v>207</v>
      </c>
      <c r="D63" s="187">
        <v>0</v>
      </c>
      <c r="E63" s="187">
        <v>0</v>
      </c>
    </row>
    <row r="64" spans="1:5" ht="12.75" hidden="1">
      <c r="A64" s="238"/>
      <c r="B64" s="316"/>
      <c r="C64" s="237" t="s">
        <v>208</v>
      </c>
      <c r="D64" s="355">
        <v>0</v>
      </c>
      <c r="E64" s="355">
        <v>0</v>
      </c>
    </row>
    <row r="65" spans="1:5" ht="12.75" hidden="1">
      <c r="A65" s="238" t="s">
        <v>168</v>
      </c>
      <c r="B65" s="316" t="s">
        <v>209</v>
      </c>
      <c r="C65" s="237" t="s">
        <v>210</v>
      </c>
      <c r="D65" s="187"/>
      <c r="E65" s="187"/>
    </row>
    <row r="66" spans="1:5" ht="12.75" hidden="1">
      <c r="A66" s="238" t="s">
        <v>168</v>
      </c>
      <c r="B66" s="316" t="s">
        <v>211</v>
      </c>
      <c r="C66" s="237" t="s">
        <v>212</v>
      </c>
      <c r="D66" s="187"/>
      <c r="E66" s="187"/>
    </row>
    <row r="67" spans="1:5" ht="25.5" hidden="1">
      <c r="A67" s="238" t="s">
        <v>18</v>
      </c>
      <c r="B67" s="239" t="s">
        <v>231</v>
      </c>
      <c r="C67" s="318" t="s">
        <v>232</v>
      </c>
      <c r="D67" s="187">
        <f>D68</f>
        <v>0</v>
      </c>
      <c r="E67" s="187">
        <f>E68</f>
        <v>0</v>
      </c>
    </row>
    <row r="68" spans="1:5" ht="12.75" hidden="1">
      <c r="A68" s="238" t="s">
        <v>18</v>
      </c>
      <c r="B68" s="373" t="s">
        <v>233</v>
      </c>
      <c r="C68" s="318" t="s">
        <v>234</v>
      </c>
      <c r="D68" s="187">
        <v>0</v>
      </c>
      <c r="E68" s="187">
        <v>0</v>
      </c>
    </row>
    <row r="69" spans="1:5" ht="12.75" hidden="1">
      <c r="A69" s="238" t="s">
        <v>18</v>
      </c>
      <c r="B69" s="373" t="s">
        <v>0</v>
      </c>
      <c r="C69" s="318" t="s">
        <v>413</v>
      </c>
      <c r="D69" s="187"/>
      <c r="E69" s="187">
        <v>0</v>
      </c>
    </row>
    <row r="70" spans="1:5" ht="12.75">
      <c r="A70" s="238" t="s">
        <v>18</v>
      </c>
      <c r="B70" s="239" t="s">
        <v>608</v>
      </c>
      <c r="C70" s="201" t="s">
        <v>213</v>
      </c>
      <c r="D70" s="187">
        <f>D71+D77</f>
        <v>492</v>
      </c>
      <c r="E70" s="187">
        <f>E71+E77</f>
        <v>501.2</v>
      </c>
    </row>
    <row r="71" spans="1:5" ht="25.5">
      <c r="A71" s="381" t="s">
        <v>18</v>
      </c>
      <c r="B71" s="317" t="s">
        <v>609</v>
      </c>
      <c r="C71" s="318" t="s">
        <v>252</v>
      </c>
      <c r="D71" s="356">
        <f>D72</f>
        <v>247.3</v>
      </c>
      <c r="E71" s="356">
        <f>E72</f>
        <v>247.3</v>
      </c>
    </row>
    <row r="72" spans="1:5" ht="25.5">
      <c r="A72" s="319" t="s">
        <v>18</v>
      </c>
      <c r="B72" s="373" t="s">
        <v>593</v>
      </c>
      <c r="C72" s="201" t="s">
        <v>458</v>
      </c>
      <c r="D72" s="356">
        <f>D73+D74+D75+D76</f>
        <v>247.3</v>
      </c>
      <c r="E72" s="356">
        <f>E73+E74+E75+E76</f>
        <v>247.3</v>
      </c>
    </row>
    <row r="73" spans="1:5" ht="12.75">
      <c r="A73" s="319" t="s">
        <v>18</v>
      </c>
      <c r="B73" s="373"/>
      <c r="C73" s="374" t="s">
        <v>190</v>
      </c>
      <c r="D73" s="334">
        <v>3.3</v>
      </c>
      <c r="E73" s="334">
        <v>3.3</v>
      </c>
    </row>
    <row r="74" spans="1:5" ht="45.75" customHeight="1" hidden="1">
      <c r="A74" s="285" t="s">
        <v>18</v>
      </c>
      <c r="B74" s="375" t="s">
        <v>593</v>
      </c>
      <c r="C74" s="374" t="s">
        <v>216</v>
      </c>
      <c r="D74" s="334">
        <v>0</v>
      </c>
      <c r="E74" s="334">
        <v>0</v>
      </c>
    </row>
    <row r="75" spans="1:5" ht="38.25">
      <c r="A75" s="126" t="s">
        <v>18</v>
      </c>
      <c r="B75" s="131"/>
      <c r="C75" s="131" t="s">
        <v>501</v>
      </c>
      <c r="D75" s="382">
        <v>236.4</v>
      </c>
      <c r="E75" s="334">
        <v>236.4</v>
      </c>
    </row>
    <row r="76" spans="1:5" ht="51">
      <c r="A76" s="177" t="s">
        <v>18</v>
      </c>
      <c r="B76" s="317"/>
      <c r="C76" s="297" t="s">
        <v>502</v>
      </c>
      <c r="D76" s="383">
        <v>7.6</v>
      </c>
      <c r="E76" s="334">
        <v>7.6</v>
      </c>
    </row>
    <row r="77" spans="1:5" ht="38.25">
      <c r="A77" s="238" t="s">
        <v>18</v>
      </c>
      <c r="B77" s="239" t="s">
        <v>610</v>
      </c>
      <c r="C77" s="384" t="s">
        <v>215</v>
      </c>
      <c r="D77" s="356">
        <f>D78</f>
        <v>244.7</v>
      </c>
      <c r="E77" s="334">
        <f>E78</f>
        <v>253.9</v>
      </c>
    </row>
    <row r="78" spans="1:5" ht="38.25">
      <c r="A78" s="238" t="s">
        <v>18</v>
      </c>
      <c r="B78" s="239" t="s">
        <v>594</v>
      </c>
      <c r="C78" s="384" t="s">
        <v>426</v>
      </c>
      <c r="D78" s="356">
        <v>244.7</v>
      </c>
      <c r="E78" s="334">
        <v>253.9</v>
      </c>
    </row>
    <row r="79" spans="1:5" ht="12.75">
      <c r="A79" s="293"/>
      <c r="B79" s="320" t="s">
        <v>180</v>
      </c>
      <c r="C79" s="320" t="s">
        <v>62</v>
      </c>
      <c r="D79" s="322">
        <f>D7+D57</f>
        <v>30616</v>
      </c>
      <c r="E79" s="322">
        <f>E7+E57</f>
        <v>31204</v>
      </c>
    </row>
    <row r="81" ht="12.75">
      <c r="E81" s="340"/>
    </row>
  </sheetData>
  <sheetProtection/>
  <mergeCells count="5">
    <mergeCell ref="C1:E1"/>
    <mergeCell ref="C2:E2"/>
    <mergeCell ref="A3:E3"/>
    <mergeCell ref="A4:E4"/>
    <mergeCell ref="B5:D5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zoomScalePageLayoutView="0" workbookViewId="0" topLeftCell="A7">
      <selection activeCell="B16" sqref="B16:E16"/>
    </sheetView>
  </sheetViews>
  <sheetFormatPr defaultColWidth="9.140625" defaultRowHeight="12.75"/>
  <cols>
    <col min="1" max="1" width="6.8515625" style="1" customWidth="1"/>
    <col min="2" max="2" width="20.421875" style="1" customWidth="1"/>
    <col min="3" max="3" width="42.7109375" style="69" customWidth="1"/>
    <col min="4" max="4" width="12.28125" style="1" customWidth="1"/>
    <col min="5" max="5" width="11.28125" style="1" customWidth="1"/>
    <col min="6" max="16384" width="9.140625" style="1" customWidth="1"/>
  </cols>
  <sheetData>
    <row r="1" spans="4:5" ht="12.75">
      <c r="D1" s="466" t="s">
        <v>283</v>
      </c>
      <c r="E1" s="466"/>
    </row>
    <row r="2" spans="3:5" ht="12.75">
      <c r="C2" s="466" t="s">
        <v>658</v>
      </c>
      <c r="D2" s="466"/>
      <c r="E2" s="466"/>
    </row>
    <row r="3" spans="2:5" ht="12.75">
      <c r="B3" s="498" t="s">
        <v>731</v>
      </c>
      <c r="C3" s="498"/>
      <c r="D3" s="498"/>
      <c r="E3" s="498"/>
    </row>
    <row r="4" spans="1:5" ht="33.75" customHeight="1">
      <c r="A4" s="479" t="s">
        <v>711</v>
      </c>
      <c r="B4" s="479"/>
      <c r="C4" s="479"/>
      <c r="D4" s="479"/>
      <c r="E4" s="479"/>
    </row>
    <row r="6" spans="1:5" s="37" customFormat="1" ht="45.75" customHeight="1">
      <c r="A6" s="36" t="s">
        <v>71</v>
      </c>
      <c r="B6" s="36" t="s">
        <v>87</v>
      </c>
      <c r="C6" s="90" t="s">
        <v>24</v>
      </c>
      <c r="D6" s="502" t="s">
        <v>104</v>
      </c>
      <c r="E6" s="503"/>
    </row>
    <row r="7" spans="1:5" ht="18" customHeight="1">
      <c r="A7" s="54">
        <v>526</v>
      </c>
      <c r="B7" s="54"/>
      <c r="C7" s="77" t="s">
        <v>19</v>
      </c>
      <c r="D7" s="504"/>
      <c r="E7" s="505"/>
    </row>
    <row r="8" spans="1:5" ht="51">
      <c r="A8" s="7">
        <v>526</v>
      </c>
      <c r="B8" s="7" t="s">
        <v>253</v>
      </c>
      <c r="C8" s="78" t="s">
        <v>268</v>
      </c>
      <c r="D8" s="499">
        <v>0</v>
      </c>
      <c r="E8" s="501"/>
    </row>
    <row r="9" spans="1:5" ht="51">
      <c r="A9" s="7">
        <v>526</v>
      </c>
      <c r="B9" s="7" t="s">
        <v>254</v>
      </c>
      <c r="C9" s="78" t="s">
        <v>269</v>
      </c>
      <c r="D9" s="499">
        <v>3000</v>
      </c>
      <c r="E9" s="500"/>
    </row>
    <row r="10" spans="1:5" ht="25.5">
      <c r="A10" s="7">
        <v>526</v>
      </c>
      <c r="B10" s="7" t="s">
        <v>217</v>
      </c>
      <c r="C10" s="78" t="s">
        <v>22</v>
      </c>
      <c r="D10" s="499">
        <v>0</v>
      </c>
      <c r="E10" s="501"/>
    </row>
    <row r="11" spans="1:5" ht="25.5">
      <c r="A11" s="7">
        <v>526</v>
      </c>
      <c r="B11" s="7" t="s">
        <v>218</v>
      </c>
      <c r="C11" s="78" t="s">
        <v>23</v>
      </c>
      <c r="D11" s="496">
        <v>0</v>
      </c>
      <c r="E11" s="497"/>
    </row>
    <row r="12" spans="1:5" ht="14.25">
      <c r="A12" s="8"/>
      <c r="B12" s="8"/>
      <c r="C12" s="79" t="s">
        <v>74</v>
      </c>
      <c r="D12" s="496">
        <v>3000</v>
      </c>
      <c r="E12" s="497"/>
    </row>
    <row r="13" spans="3:4" s="5" customFormat="1" ht="12.75">
      <c r="C13" s="80"/>
      <c r="D13" s="9"/>
    </row>
    <row r="14" spans="4:5" ht="12.75">
      <c r="D14" s="466" t="s">
        <v>275</v>
      </c>
      <c r="E14" s="466"/>
    </row>
    <row r="15" spans="3:5" ht="12.75">
      <c r="C15" s="466" t="s">
        <v>659</v>
      </c>
      <c r="D15" s="466"/>
      <c r="E15" s="466"/>
    </row>
    <row r="16" spans="2:5" ht="12.75">
      <c r="B16" s="498" t="s">
        <v>731</v>
      </c>
      <c r="C16" s="498"/>
      <c r="D16" s="498"/>
      <c r="E16" s="498"/>
    </row>
    <row r="17" ht="8.25" customHeight="1"/>
    <row r="18" spans="1:5" ht="35.25" customHeight="1">
      <c r="A18" s="479" t="s">
        <v>712</v>
      </c>
      <c r="B18" s="479"/>
      <c r="C18" s="479"/>
      <c r="D18" s="479"/>
      <c r="E18" s="479"/>
    </row>
    <row r="19" ht="8.25" customHeight="1"/>
    <row r="20" spans="1:5" ht="52.5" customHeight="1">
      <c r="A20" s="4" t="s">
        <v>86</v>
      </c>
      <c r="B20" s="4" t="s">
        <v>87</v>
      </c>
      <c r="C20" s="2" t="s">
        <v>24</v>
      </c>
      <c r="D20" s="2" t="s">
        <v>713</v>
      </c>
      <c r="E20" s="2" t="s">
        <v>714</v>
      </c>
    </row>
    <row r="21" spans="1:5" ht="18.75" customHeight="1">
      <c r="A21" s="54">
        <v>526</v>
      </c>
      <c r="B21" s="54"/>
      <c r="C21" s="77" t="s">
        <v>19</v>
      </c>
      <c r="D21" s="55"/>
      <c r="E21" s="55"/>
    </row>
    <row r="22" spans="1:5" ht="39.75" customHeight="1">
      <c r="A22" s="7">
        <v>526</v>
      </c>
      <c r="B22" s="7" t="s">
        <v>253</v>
      </c>
      <c r="C22" s="78" t="s">
        <v>20</v>
      </c>
      <c r="D22" s="2">
        <v>0</v>
      </c>
      <c r="E22" s="2">
        <v>0</v>
      </c>
    </row>
    <row r="23" spans="1:5" ht="42" customHeight="1">
      <c r="A23" s="7">
        <v>526</v>
      </c>
      <c r="B23" s="7" t="s">
        <v>254</v>
      </c>
      <c r="C23" s="78" t="s">
        <v>21</v>
      </c>
      <c r="D23" s="2">
        <v>0</v>
      </c>
      <c r="E23" s="2">
        <v>0</v>
      </c>
    </row>
    <row r="24" spans="1:5" ht="25.5">
      <c r="A24" s="7">
        <v>526</v>
      </c>
      <c r="B24" s="7" t="s">
        <v>217</v>
      </c>
      <c r="C24" s="78" t="s">
        <v>22</v>
      </c>
      <c r="D24" s="2">
        <v>0</v>
      </c>
      <c r="E24" s="2">
        <v>0</v>
      </c>
    </row>
    <row r="25" spans="1:5" ht="25.5">
      <c r="A25" s="7">
        <v>526</v>
      </c>
      <c r="B25" s="7" t="s">
        <v>218</v>
      </c>
      <c r="C25" s="78" t="s">
        <v>23</v>
      </c>
      <c r="D25" s="2">
        <v>0</v>
      </c>
      <c r="E25" s="2">
        <v>0</v>
      </c>
    </row>
    <row r="26" spans="1:5" ht="14.25">
      <c r="A26" s="8"/>
      <c r="B26" s="8"/>
      <c r="C26" s="79" t="s">
        <v>74</v>
      </c>
      <c r="D26" s="55">
        <f>D25</f>
        <v>0</v>
      </c>
      <c r="E26" s="55">
        <f>E25</f>
        <v>0</v>
      </c>
    </row>
  </sheetData>
  <sheetProtection/>
  <mergeCells count="15">
    <mergeCell ref="B3:E3"/>
    <mergeCell ref="A4:E4"/>
    <mergeCell ref="D6:E6"/>
    <mergeCell ref="D8:E8"/>
    <mergeCell ref="D7:E7"/>
    <mergeCell ref="A18:E18"/>
    <mergeCell ref="D12:E12"/>
    <mergeCell ref="C15:E15"/>
    <mergeCell ref="B16:E16"/>
    <mergeCell ref="D1:E1"/>
    <mergeCell ref="D14:E14"/>
    <mergeCell ref="D9:E9"/>
    <mergeCell ref="D10:E10"/>
    <mergeCell ref="D11:E11"/>
    <mergeCell ref="C2:E2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200"/>
  <sheetViews>
    <sheetView zoomScalePageLayoutView="0" workbookViewId="0" topLeftCell="A177">
      <selection activeCell="A1" sqref="A1:D16384"/>
    </sheetView>
  </sheetViews>
  <sheetFormatPr defaultColWidth="9.00390625" defaultRowHeight="12.75"/>
  <cols>
    <col min="1" max="1" width="13.8515625" style="410" customWidth="1"/>
    <col min="2" max="2" width="7.28125" style="410" customWidth="1"/>
    <col min="3" max="3" width="63.00390625" style="410" customWidth="1"/>
    <col min="4" max="4" width="15.28125" style="331" customWidth="1"/>
    <col min="5" max="5" width="13.7109375" style="140" hidden="1" customWidth="1"/>
    <col min="6" max="6" width="12.8515625" style="140" hidden="1" customWidth="1"/>
    <col min="7" max="7" width="13.7109375" style="140" hidden="1" customWidth="1"/>
    <col min="8" max="8" width="10.28125" style="140" hidden="1" customWidth="1"/>
    <col min="9" max="16384" width="9.00390625" style="139" customWidth="1"/>
  </cols>
  <sheetData>
    <row r="1" spans="1:4" ht="12.75">
      <c r="A1" s="378"/>
      <c r="B1" s="378"/>
      <c r="C1" s="508" t="s">
        <v>315</v>
      </c>
      <c r="D1" s="508"/>
    </row>
    <row r="2" spans="1:4" ht="12.75">
      <c r="A2" s="386"/>
      <c r="B2" s="378"/>
      <c r="C2" s="506" t="s">
        <v>660</v>
      </c>
      <c r="D2" s="506"/>
    </row>
    <row r="3" spans="1:4" ht="12.75">
      <c r="A3" s="378"/>
      <c r="B3" s="378"/>
      <c r="C3" s="270"/>
      <c r="D3" s="270" t="s">
        <v>731</v>
      </c>
    </row>
    <row r="4" spans="1:4" ht="45.75" customHeight="1">
      <c r="A4" s="507" t="s">
        <v>715</v>
      </c>
      <c r="B4" s="507"/>
      <c r="C4" s="507"/>
      <c r="D4" s="507"/>
    </row>
    <row r="5" spans="1:4" ht="12.75">
      <c r="A5" s="387"/>
      <c r="B5" s="388"/>
      <c r="C5" s="388"/>
      <c r="D5" s="271"/>
    </row>
    <row r="6" spans="1:8" ht="12.75">
      <c r="A6" s="126" t="s">
        <v>314</v>
      </c>
      <c r="B6" s="126" t="s">
        <v>313</v>
      </c>
      <c r="C6" s="389" t="s">
        <v>184</v>
      </c>
      <c r="D6" s="272" t="s">
        <v>312</v>
      </c>
      <c r="E6" s="165" t="s">
        <v>311</v>
      </c>
      <c r="F6" s="164" t="s">
        <v>310</v>
      </c>
      <c r="G6" s="163" t="s">
        <v>309</v>
      </c>
      <c r="H6" s="162" t="s">
        <v>308</v>
      </c>
    </row>
    <row r="7" spans="1:8" s="157" customFormat="1" ht="11.25">
      <c r="A7" s="390">
        <v>1</v>
      </c>
      <c r="B7" s="390">
        <v>2</v>
      </c>
      <c r="C7" s="391">
        <v>3</v>
      </c>
      <c r="D7" s="273">
        <v>4</v>
      </c>
      <c r="E7" s="161">
        <v>5</v>
      </c>
      <c r="F7" s="160">
        <v>6</v>
      </c>
      <c r="G7" s="159">
        <v>7</v>
      </c>
      <c r="H7" s="158">
        <v>8</v>
      </c>
    </row>
    <row r="8" spans="1:8" s="141" customFormat="1" ht="29.25" customHeight="1">
      <c r="A8" s="293" t="s">
        <v>316</v>
      </c>
      <c r="B8" s="293"/>
      <c r="C8" s="172" t="s">
        <v>732</v>
      </c>
      <c r="D8" s="205">
        <f>D9+D21+D24</f>
        <v>10800</v>
      </c>
      <c r="E8" s="145" t="e">
        <f>E9+#REF!+#REF!+#REF!+E24+#REF!</f>
        <v>#REF!</v>
      </c>
      <c r="F8" s="144" t="e">
        <f>F9+#REF!+#REF!+#REF!+F24+#REF!</f>
        <v>#REF!</v>
      </c>
      <c r="G8" s="143" t="e">
        <f>G9+#REF!+#REF!+#REF!+G24+#REF!</f>
        <v>#REF!</v>
      </c>
      <c r="H8" s="142" t="e">
        <f>H9+#REF!+#REF!+#REF!+H24+#REF!</f>
        <v>#REF!</v>
      </c>
    </row>
    <row r="9" spans="1:8" s="141" customFormat="1" ht="38.25">
      <c r="A9" s="177" t="s">
        <v>427</v>
      </c>
      <c r="B9" s="177"/>
      <c r="C9" s="392" t="s">
        <v>451</v>
      </c>
      <c r="D9" s="167">
        <f>D10</f>
        <v>10800</v>
      </c>
      <c r="E9" s="153" t="e">
        <f>#REF!</f>
        <v>#REF!</v>
      </c>
      <c r="F9" s="152" t="e">
        <f>#REF!</f>
        <v>#REF!</v>
      </c>
      <c r="G9" s="151" t="e">
        <f>#REF!</f>
        <v>#REF!</v>
      </c>
      <c r="H9" s="150" t="e">
        <f>#REF!</f>
        <v>#REF!</v>
      </c>
    </row>
    <row r="10" spans="1:8" ht="25.5">
      <c r="A10" s="168" t="s">
        <v>428</v>
      </c>
      <c r="B10" s="168"/>
      <c r="C10" s="169" t="s">
        <v>303</v>
      </c>
      <c r="D10" s="167">
        <f>D11</f>
        <v>10800</v>
      </c>
      <c r="E10" s="153">
        <f>E11</f>
        <v>62460.62</v>
      </c>
      <c r="F10" s="152">
        <f>F11</f>
        <v>0</v>
      </c>
      <c r="G10" s="151">
        <f>G11</f>
        <v>0</v>
      </c>
      <c r="H10" s="150">
        <f>H11</f>
        <v>0</v>
      </c>
    </row>
    <row r="11" spans="1:8" ht="25.5">
      <c r="A11" s="168"/>
      <c r="B11" s="168" t="s">
        <v>125</v>
      </c>
      <c r="C11" s="393" t="s">
        <v>278</v>
      </c>
      <c r="D11" s="167">
        <v>10800</v>
      </c>
      <c r="E11" s="155">
        <v>62460.62</v>
      </c>
      <c r="F11" s="148"/>
      <c r="G11" s="154"/>
      <c r="H11" s="146"/>
    </row>
    <row r="12" spans="1:8" ht="25.5" customHeight="1" hidden="1">
      <c r="A12" s="168" t="s">
        <v>490</v>
      </c>
      <c r="B12" s="168"/>
      <c r="C12" s="393" t="s">
        <v>489</v>
      </c>
      <c r="D12" s="167">
        <f>D13+D15+D17+D19</f>
        <v>0</v>
      </c>
      <c r="E12" s="155"/>
      <c r="F12" s="148"/>
      <c r="G12" s="154"/>
      <c r="H12" s="146"/>
    </row>
    <row r="13" spans="1:8" ht="12.75" customHeight="1" hidden="1">
      <c r="A13" s="168" t="s">
        <v>497</v>
      </c>
      <c r="B13" s="168"/>
      <c r="C13" s="393" t="s">
        <v>491</v>
      </c>
      <c r="D13" s="167">
        <f>D14</f>
        <v>0</v>
      </c>
      <c r="E13" s="155"/>
      <c r="F13" s="148"/>
      <c r="G13" s="154"/>
      <c r="H13" s="146"/>
    </row>
    <row r="14" spans="1:8" ht="25.5" customHeight="1" hidden="1">
      <c r="A14" s="168"/>
      <c r="B14" s="168" t="s">
        <v>125</v>
      </c>
      <c r="C14" s="393" t="s">
        <v>278</v>
      </c>
      <c r="D14" s="167"/>
      <c r="E14" s="155"/>
      <c r="F14" s="148"/>
      <c r="G14" s="154"/>
      <c r="H14" s="146"/>
    </row>
    <row r="15" spans="1:8" ht="12.75" customHeight="1" hidden="1">
      <c r="A15" s="168" t="s">
        <v>497</v>
      </c>
      <c r="B15" s="168"/>
      <c r="C15" s="393" t="s">
        <v>492</v>
      </c>
      <c r="D15" s="167">
        <f>D16</f>
        <v>0</v>
      </c>
      <c r="E15" s="155"/>
      <c r="F15" s="148"/>
      <c r="G15" s="154"/>
      <c r="H15" s="146"/>
    </row>
    <row r="16" spans="1:8" ht="25.5" customHeight="1" hidden="1">
      <c r="A16" s="168"/>
      <c r="B16" s="168" t="s">
        <v>125</v>
      </c>
      <c r="C16" s="393" t="s">
        <v>278</v>
      </c>
      <c r="D16" s="167"/>
      <c r="E16" s="155"/>
      <c r="F16" s="148"/>
      <c r="G16" s="154"/>
      <c r="H16" s="146"/>
    </row>
    <row r="17" spans="1:8" ht="12.75" customHeight="1" hidden="1">
      <c r="A17" s="168" t="s">
        <v>497</v>
      </c>
      <c r="B17" s="168"/>
      <c r="C17" s="393" t="s">
        <v>493</v>
      </c>
      <c r="D17" s="167">
        <f>D18</f>
        <v>0</v>
      </c>
      <c r="E17" s="155"/>
      <c r="F17" s="148"/>
      <c r="G17" s="154"/>
      <c r="H17" s="146"/>
    </row>
    <row r="18" spans="1:8" ht="25.5" customHeight="1" hidden="1">
      <c r="A18" s="168"/>
      <c r="B18" s="168" t="s">
        <v>125</v>
      </c>
      <c r="C18" s="393" t="s">
        <v>278</v>
      </c>
      <c r="D18" s="167"/>
      <c r="E18" s="155"/>
      <c r="F18" s="148"/>
      <c r="G18" s="154"/>
      <c r="H18" s="146"/>
    </row>
    <row r="19" spans="1:8" ht="12.75" customHeight="1" hidden="1">
      <c r="A19" s="168" t="s">
        <v>497</v>
      </c>
      <c r="B19" s="168"/>
      <c r="C19" s="393" t="s">
        <v>494</v>
      </c>
      <c r="D19" s="167">
        <f>D20</f>
        <v>0</v>
      </c>
      <c r="E19" s="155"/>
      <c r="F19" s="148"/>
      <c r="G19" s="154"/>
      <c r="H19" s="146"/>
    </row>
    <row r="20" spans="1:8" ht="25.5" customHeight="1" hidden="1">
      <c r="A20" s="168"/>
      <c r="B20" s="168" t="s">
        <v>125</v>
      </c>
      <c r="C20" s="393" t="s">
        <v>278</v>
      </c>
      <c r="D20" s="167"/>
      <c r="E20" s="155"/>
      <c r="F20" s="148"/>
      <c r="G20" s="154"/>
      <c r="H20" s="146"/>
    </row>
    <row r="21" spans="1:8" ht="12.75" hidden="1">
      <c r="A21" s="168" t="s">
        <v>429</v>
      </c>
      <c r="B21" s="168"/>
      <c r="C21" s="393" t="s">
        <v>430</v>
      </c>
      <c r="D21" s="167">
        <f>D22</f>
        <v>0</v>
      </c>
      <c r="E21" s="155"/>
      <c r="F21" s="148"/>
      <c r="G21" s="154"/>
      <c r="H21" s="146"/>
    </row>
    <row r="22" spans="1:8" ht="25.5" hidden="1">
      <c r="A22" s="168" t="s">
        <v>431</v>
      </c>
      <c r="B22" s="168"/>
      <c r="C22" s="393" t="s">
        <v>303</v>
      </c>
      <c r="D22" s="167"/>
      <c r="E22" s="155"/>
      <c r="F22" s="148"/>
      <c r="G22" s="154"/>
      <c r="H22" s="146"/>
    </row>
    <row r="23" spans="1:8" ht="25.5" hidden="1">
      <c r="A23" s="168"/>
      <c r="B23" s="168" t="s">
        <v>125</v>
      </c>
      <c r="C23" s="393" t="s">
        <v>278</v>
      </c>
      <c r="D23" s="167"/>
      <c r="E23" s="155"/>
      <c r="F23" s="148"/>
      <c r="G23" s="154"/>
      <c r="H23" s="146"/>
    </row>
    <row r="24" spans="1:8" ht="25.5" hidden="1">
      <c r="A24" s="168" t="s">
        <v>317</v>
      </c>
      <c r="B24" s="168"/>
      <c r="C24" s="169" t="s">
        <v>459</v>
      </c>
      <c r="D24" s="167">
        <f>D25</f>
        <v>0</v>
      </c>
      <c r="E24" s="153" t="e">
        <f>E25+#REF!+#REF!</f>
        <v>#REF!</v>
      </c>
      <c r="F24" s="152" t="e">
        <f>F25+#REF!+#REF!</f>
        <v>#REF!</v>
      </c>
      <c r="G24" s="151" t="e">
        <f>G25+#REF!+#REF!</f>
        <v>#REF!</v>
      </c>
      <c r="H24" s="150" t="e">
        <f>H25+#REF!+#REF!</f>
        <v>#REF!</v>
      </c>
    </row>
    <row r="25" spans="1:8" ht="56.25" customHeight="1" hidden="1">
      <c r="A25" s="168" t="s">
        <v>578</v>
      </c>
      <c r="B25" s="168"/>
      <c r="C25" s="169" t="s">
        <v>473</v>
      </c>
      <c r="D25" s="167">
        <f>D26</f>
        <v>0</v>
      </c>
      <c r="E25" s="153">
        <f>E26</f>
        <v>0</v>
      </c>
      <c r="F25" s="152">
        <f>F26</f>
        <v>1100</v>
      </c>
      <c r="G25" s="151">
        <f>G26</f>
        <v>0</v>
      </c>
      <c r="H25" s="150">
        <f>H26</f>
        <v>0</v>
      </c>
    </row>
    <row r="26" spans="1:8" ht="25.5" hidden="1">
      <c r="A26" s="168"/>
      <c r="B26" s="168" t="s">
        <v>125</v>
      </c>
      <c r="C26" s="393" t="s">
        <v>278</v>
      </c>
      <c r="D26" s="167"/>
      <c r="E26" s="149"/>
      <c r="F26" s="148">
        <v>1100</v>
      </c>
      <c r="G26" s="154"/>
      <c r="H26" s="146"/>
    </row>
    <row r="27" spans="1:8" ht="38.25">
      <c r="A27" s="293" t="s">
        <v>395</v>
      </c>
      <c r="B27" s="293"/>
      <c r="C27" s="394" t="s">
        <v>733</v>
      </c>
      <c r="D27" s="205">
        <f>D28+D40+D45</f>
        <v>1889.99</v>
      </c>
      <c r="E27" s="149"/>
      <c r="F27" s="148"/>
      <c r="G27" s="154"/>
      <c r="H27" s="146"/>
    </row>
    <row r="28" spans="1:8" ht="38.25">
      <c r="A28" s="168" t="s">
        <v>463</v>
      </c>
      <c r="B28" s="168"/>
      <c r="C28" s="169" t="s">
        <v>472</v>
      </c>
      <c r="D28" s="167">
        <f>D31</f>
        <v>1167.99</v>
      </c>
      <c r="E28" s="149"/>
      <c r="F28" s="148"/>
      <c r="G28" s="154"/>
      <c r="H28" s="146"/>
    </row>
    <row r="29" spans="1:8" ht="38.25" hidden="1">
      <c r="A29" s="168" t="s">
        <v>434</v>
      </c>
      <c r="B29" s="168"/>
      <c r="C29" s="169" t="s">
        <v>433</v>
      </c>
      <c r="D29" s="167"/>
      <c r="E29" s="149"/>
      <c r="F29" s="148"/>
      <c r="G29" s="154"/>
      <c r="H29" s="146"/>
    </row>
    <row r="30" spans="1:8" ht="25.5">
      <c r="A30" s="168" t="s">
        <v>575</v>
      </c>
      <c r="B30" s="168"/>
      <c r="C30" s="169" t="s">
        <v>488</v>
      </c>
      <c r="D30" s="167">
        <f>D31</f>
        <v>1167.99</v>
      </c>
      <c r="E30" s="149"/>
      <c r="F30" s="148"/>
      <c r="G30" s="154"/>
      <c r="H30" s="146"/>
    </row>
    <row r="31" spans="1:8" ht="12.75">
      <c r="A31" s="168"/>
      <c r="B31" s="168" t="s">
        <v>188</v>
      </c>
      <c r="C31" s="169" t="s">
        <v>162</v>
      </c>
      <c r="D31" s="167">
        <v>1167.99</v>
      </c>
      <c r="E31" s="149"/>
      <c r="F31" s="148"/>
      <c r="G31" s="154"/>
      <c r="H31" s="146"/>
    </row>
    <row r="32" spans="1:8" ht="25.5" hidden="1">
      <c r="A32" s="168" t="s">
        <v>480</v>
      </c>
      <c r="B32" s="168"/>
      <c r="C32" s="169" t="s">
        <v>435</v>
      </c>
      <c r="D32" s="167"/>
      <c r="E32" s="149"/>
      <c r="F32" s="148"/>
      <c r="G32" s="154"/>
      <c r="H32" s="146"/>
    </row>
    <row r="33" spans="1:8" ht="25.5" hidden="1">
      <c r="A33" s="168"/>
      <c r="B33" s="168" t="s">
        <v>573</v>
      </c>
      <c r="C33" s="169" t="s">
        <v>302</v>
      </c>
      <c r="D33" s="167"/>
      <c r="E33" s="149"/>
      <c r="F33" s="148"/>
      <c r="G33" s="154"/>
      <c r="H33" s="146"/>
    </row>
    <row r="34" spans="1:8" ht="27.75" customHeight="1" hidden="1">
      <c r="A34" s="168"/>
      <c r="B34" s="168"/>
      <c r="C34" s="169"/>
      <c r="D34" s="167"/>
      <c r="E34" s="149"/>
      <c r="F34" s="148"/>
      <c r="G34" s="154"/>
      <c r="H34" s="146"/>
    </row>
    <row r="35" spans="1:8" ht="16.5" customHeight="1" hidden="1">
      <c r="A35" s="168"/>
      <c r="B35" s="168" t="s">
        <v>188</v>
      </c>
      <c r="C35" s="169" t="s">
        <v>162</v>
      </c>
      <c r="D35" s="167"/>
      <c r="E35" s="149"/>
      <c r="F35" s="148"/>
      <c r="G35" s="154"/>
      <c r="H35" s="146"/>
    </row>
    <row r="36" spans="1:8" ht="12.75" hidden="1">
      <c r="A36" s="168"/>
      <c r="B36" s="168"/>
      <c r="C36" s="393"/>
      <c r="D36" s="167">
        <f>D37</f>
        <v>0</v>
      </c>
      <c r="E36" s="149"/>
      <c r="F36" s="148"/>
      <c r="G36" s="154"/>
      <c r="H36" s="146"/>
    </row>
    <row r="37" spans="1:8" ht="12.75" hidden="1">
      <c r="A37" s="168"/>
      <c r="B37" s="168"/>
      <c r="C37" s="393"/>
      <c r="D37" s="167">
        <f>D38</f>
        <v>0</v>
      </c>
      <c r="E37" s="149"/>
      <c r="F37" s="148"/>
      <c r="G37" s="154"/>
      <c r="H37" s="146"/>
    </row>
    <row r="38" spans="1:8" ht="12.75" hidden="1">
      <c r="A38" s="168"/>
      <c r="B38" s="168"/>
      <c r="C38" s="169"/>
      <c r="D38" s="167">
        <f>D39</f>
        <v>0</v>
      </c>
      <c r="E38" s="149"/>
      <c r="F38" s="148"/>
      <c r="G38" s="154"/>
      <c r="H38" s="146"/>
    </row>
    <row r="39" spans="1:8" ht="12.75" hidden="1">
      <c r="A39" s="168"/>
      <c r="B39" s="168"/>
      <c r="C39" s="169"/>
      <c r="D39" s="167"/>
      <c r="E39" s="149"/>
      <c r="F39" s="148"/>
      <c r="G39" s="154"/>
      <c r="H39" s="146"/>
    </row>
    <row r="40" spans="1:8" ht="25.5">
      <c r="A40" s="168" t="s">
        <v>568</v>
      </c>
      <c r="B40" s="168"/>
      <c r="C40" s="169" t="s">
        <v>569</v>
      </c>
      <c r="D40" s="167">
        <f>D41+D43+D48</f>
        <v>722</v>
      </c>
      <c r="E40" s="149"/>
      <c r="F40" s="148"/>
      <c r="G40" s="154"/>
      <c r="H40" s="146"/>
    </row>
    <row r="41" spans="1:8" ht="25.5" hidden="1">
      <c r="A41" s="168" t="s">
        <v>485</v>
      </c>
      <c r="B41" s="168"/>
      <c r="C41" s="169" t="s">
        <v>486</v>
      </c>
      <c r="D41" s="167">
        <f>D42</f>
        <v>0</v>
      </c>
      <c r="E41" s="149"/>
      <c r="F41" s="148"/>
      <c r="G41" s="154"/>
      <c r="H41" s="146"/>
    </row>
    <row r="42" spans="1:8" ht="25.5" hidden="1">
      <c r="A42" s="168"/>
      <c r="B42" s="168" t="s">
        <v>125</v>
      </c>
      <c r="C42" s="169" t="s">
        <v>278</v>
      </c>
      <c r="D42" s="167"/>
      <c r="E42" s="149"/>
      <c r="F42" s="148"/>
      <c r="G42" s="154"/>
      <c r="H42" s="146"/>
    </row>
    <row r="43" spans="1:8" ht="38.25">
      <c r="A43" s="168" t="s">
        <v>524</v>
      </c>
      <c r="B43" s="168"/>
      <c r="C43" s="169" t="s">
        <v>525</v>
      </c>
      <c r="D43" s="167">
        <f>D44</f>
        <v>370</v>
      </c>
      <c r="E43" s="149"/>
      <c r="F43" s="148"/>
      <c r="G43" s="154"/>
      <c r="H43" s="146"/>
    </row>
    <row r="44" spans="1:8" ht="25.5">
      <c r="A44" s="168"/>
      <c r="B44" s="168" t="s">
        <v>122</v>
      </c>
      <c r="C44" s="169" t="s">
        <v>302</v>
      </c>
      <c r="D44" s="167">
        <v>370</v>
      </c>
      <c r="E44" s="149"/>
      <c r="F44" s="148"/>
      <c r="G44" s="154"/>
      <c r="H44" s="146"/>
    </row>
    <row r="45" spans="1:8" ht="12.75" hidden="1">
      <c r="A45" s="168" t="s">
        <v>464</v>
      </c>
      <c r="B45" s="168"/>
      <c r="C45" s="169" t="s">
        <v>466</v>
      </c>
      <c r="D45" s="167">
        <f>D46</f>
        <v>0</v>
      </c>
      <c r="E45" s="149"/>
      <c r="F45" s="148"/>
      <c r="G45" s="154"/>
      <c r="H45" s="146"/>
    </row>
    <row r="46" spans="1:8" ht="12.75" hidden="1">
      <c r="A46" s="168" t="s">
        <v>465</v>
      </c>
      <c r="B46" s="168"/>
      <c r="C46" s="169" t="s">
        <v>445</v>
      </c>
      <c r="D46" s="167">
        <f>D47</f>
        <v>0</v>
      </c>
      <c r="E46" s="149"/>
      <c r="F46" s="148"/>
      <c r="G46" s="154"/>
      <c r="H46" s="146"/>
    </row>
    <row r="47" spans="1:8" ht="12.75" hidden="1">
      <c r="A47" s="168"/>
      <c r="B47" s="168" t="s">
        <v>188</v>
      </c>
      <c r="C47" s="169" t="s">
        <v>162</v>
      </c>
      <c r="D47" s="167"/>
      <c r="E47" s="149"/>
      <c r="F47" s="148"/>
      <c r="G47" s="154"/>
      <c r="H47" s="146"/>
    </row>
    <row r="48" spans="1:8" ht="25.5">
      <c r="A48" s="168" t="s">
        <v>589</v>
      </c>
      <c r="B48" s="168"/>
      <c r="C48" s="169" t="s">
        <v>588</v>
      </c>
      <c r="D48" s="167">
        <f>D49</f>
        <v>352</v>
      </c>
      <c r="E48" s="149"/>
      <c r="F48" s="148"/>
      <c r="G48" s="154"/>
      <c r="H48" s="146"/>
    </row>
    <row r="49" spans="1:8" ht="25.5">
      <c r="A49" s="168"/>
      <c r="B49" s="168" t="s">
        <v>122</v>
      </c>
      <c r="C49" s="169" t="s">
        <v>302</v>
      </c>
      <c r="D49" s="167">
        <v>352</v>
      </c>
      <c r="E49" s="149"/>
      <c r="F49" s="148"/>
      <c r="G49" s="154"/>
      <c r="H49" s="146"/>
    </row>
    <row r="50" spans="1:8" ht="25.5">
      <c r="A50" s="395" t="s">
        <v>369</v>
      </c>
      <c r="B50" s="168"/>
      <c r="C50" s="396" t="s">
        <v>734</v>
      </c>
      <c r="D50" s="205">
        <f>D51+D70</f>
        <v>11435.74</v>
      </c>
      <c r="E50" s="149"/>
      <c r="F50" s="148"/>
      <c r="G50" s="154"/>
      <c r="H50" s="146"/>
    </row>
    <row r="51" spans="1:8" ht="19.5" customHeight="1">
      <c r="A51" s="175" t="s">
        <v>370</v>
      </c>
      <c r="B51" s="168"/>
      <c r="C51" s="397" t="s">
        <v>438</v>
      </c>
      <c r="D51" s="167">
        <f>D52+D65</f>
        <v>5124.71</v>
      </c>
      <c r="E51" s="149"/>
      <c r="F51" s="148"/>
      <c r="G51" s="154"/>
      <c r="H51" s="146"/>
    </row>
    <row r="52" spans="1:8" ht="25.5">
      <c r="A52" s="175" t="s">
        <v>371</v>
      </c>
      <c r="B52" s="168"/>
      <c r="C52" s="398" t="s">
        <v>383</v>
      </c>
      <c r="D52" s="167">
        <f>D55+D61+D63</f>
        <v>4006.11</v>
      </c>
      <c r="E52" s="149"/>
      <c r="F52" s="148"/>
      <c r="G52" s="154"/>
      <c r="H52" s="146"/>
    </row>
    <row r="53" spans="1:8" ht="51" hidden="1">
      <c r="A53" s="177" t="s">
        <v>533</v>
      </c>
      <c r="B53" s="168"/>
      <c r="C53" s="169" t="s">
        <v>534</v>
      </c>
      <c r="D53" s="167">
        <f>D54</f>
        <v>0</v>
      </c>
      <c r="E53" s="149"/>
      <c r="F53" s="148"/>
      <c r="G53" s="154"/>
      <c r="H53" s="146"/>
    </row>
    <row r="54" spans="1:8" ht="25.5" hidden="1">
      <c r="A54" s="177"/>
      <c r="B54" s="168" t="s">
        <v>122</v>
      </c>
      <c r="C54" s="169" t="s">
        <v>302</v>
      </c>
      <c r="D54" s="167"/>
      <c r="E54" s="149"/>
      <c r="F54" s="148"/>
      <c r="G54" s="154"/>
      <c r="H54" s="146"/>
    </row>
    <row r="55" spans="1:8" ht="12.75">
      <c r="A55" s="175" t="s">
        <v>372</v>
      </c>
      <c r="B55" s="168"/>
      <c r="C55" s="399" t="s">
        <v>365</v>
      </c>
      <c r="D55" s="167">
        <f>D56</f>
        <v>4006.11</v>
      </c>
      <c r="E55" s="149"/>
      <c r="F55" s="148"/>
      <c r="G55" s="154"/>
      <c r="H55" s="146"/>
    </row>
    <row r="56" spans="1:8" ht="25.5">
      <c r="A56" s="175"/>
      <c r="B56" s="168" t="s">
        <v>122</v>
      </c>
      <c r="C56" s="399" t="s">
        <v>302</v>
      </c>
      <c r="D56" s="167">
        <v>4006.11</v>
      </c>
      <c r="E56" s="149"/>
      <c r="F56" s="148"/>
      <c r="G56" s="154"/>
      <c r="H56" s="146"/>
    </row>
    <row r="57" spans="1:8" ht="25.5" hidden="1">
      <c r="A57" s="175" t="s">
        <v>374</v>
      </c>
      <c r="B57" s="168"/>
      <c r="C57" s="398" t="s">
        <v>277</v>
      </c>
      <c r="D57" s="167">
        <f>D58</f>
        <v>0</v>
      </c>
      <c r="E57" s="149"/>
      <c r="F57" s="148"/>
      <c r="G57" s="154"/>
      <c r="H57" s="146"/>
    </row>
    <row r="58" spans="1:8" ht="26.25" customHeight="1" hidden="1">
      <c r="A58" s="400"/>
      <c r="B58" s="168" t="s">
        <v>122</v>
      </c>
      <c r="C58" s="398" t="s">
        <v>302</v>
      </c>
      <c r="D58" s="167"/>
      <c r="E58" s="149"/>
      <c r="F58" s="148"/>
      <c r="G58" s="154"/>
      <c r="H58" s="146"/>
    </row>
    <row r="59" spans="1:8" ht="39.75" customHeight="1" hidden="1">
      <c r="A59" s="177" t="s">
        <v>508</v>
      </c>
      <c r="B59" s="168"/>
      <c r="C59" s="170" t="s">
        <v>509</v>
      </c>
      <c r="D59" s="167">
        <f>D60</f>
        <v>0</v>
      </c>
      <c r="E59" s="149"/>
      <c r="F59" s="148"/>
      <c r="G59" s="154"/>
      <c r="H59" s="146"/>
    </row>
    <row r="60" spans="1:8" ht="14.25" customHeight="1" hidden="1">
      <c r="A60" s="168"/>
      <c r="B60" s="168" t="s">
        <v>188</v>
      </c>
      <c r="C60" s="170" t="s">
        <v>162</v>
      </c>
      <c r="D60" s="167"/>
      <c r="E60" s="149"/>
      <c r="F60" s="148"/>
      <c r="G60" s="154"/>
      <c r="H60" s="146"/>
    </row>
    <row r="61" spans="1:8" ht="15" customHeight="1" hidden="1">
      <c r="A61" s="177" t="s">
        <v>373</v>
      </c>
      <c r="B61" s="168"/>
      <c r="C61" s="169" t="s">
        <v>285</v>
      </c>
      <c r="D61" s="167">
        <f>D62</f>
        <v>0</v>
      </c>
      <c r="E61" s="149"/>
      <c r="F61" s="148"/>
      <c r="G61" s="154"/>
      <c r="H61" s="146"/>
    </row>
    <row r="62" spans="1:8" ht="24" customHeight="1" hidden="1">
      <c r="A62" s="168"/>
      <c r="B62" s="168" t="s">
        <v>122</v>
      </c>
      <c r="C62" s="169" t="s">
        <v>302</v>
      </c>
      <c r="D62" s="167"/>
      <c r="E62" s="149"/>
      <c r="F62" s="148"/>
      <c r="G62" s="154"/>
      <c r="H62" s="146"/>
    </row>
    <row r="63" spans="1:8" ht="43.5" customHeight="1" hidden="1">
      <c r="A63" s="168" t="s">
        <v>618</v>
      </c>
      <c r="B63" s="168"/>
      <c r="C63" s="275" t="s">
        <v>617</v>
      </c>
      <c r="D63" s="167">
        <f>D64</f>
        <v>0</v>
      </c>
      <c r="E63" s="149"/>
      <c r="F63" s="148"/>
      <c r="G63" s="154"/>
      <c r="H63" s="146"/>
    </row>
    <row r="64" spans="1:8" ht="25.5" customHeight="1" hidden="1">
      <c r="A64" s="168"/>
      <c r="B64" s="168" t="s">
        <v>122</v>
      </c>
      <c r="C64" s="169" t="s">
        <v>302</v>
      </c>
      <c r="D64" s="167"/>
      <c r="E64" s="149"/>
      <c r="F64" s="148"/>
      <c r="G64" s="154"/>
      <c r="H64" s="146"/>
    </row>
    <row r="65" spans="1:8" ht="16.5" customHeight="1">
      <c r="A65" s="168" t="s">
        <v>447</v>
      </c>
      <c r="B65" s="168"/>
      <c r="C65" s="204" t="s">
        <v>466</v>
      </c>
      <c r="D65" s="167">
        <f>D66+D68</f>
        <v>1118.6</v>
      </c>
      <c r="E65" s="149"/>
      <c r="F65" s="148"/>
      <c r="G65" s="154"/>
      <c r="H65" s="146"/>
    </row>
    <row r="66" spans="1:8" ht="27.75" customHeight="1">
      <c r="A66" s="168" t="s">
        <v>510</v>
      </c>
      <c r="B66" s="168"/>
      <c r="C66" s="204" t="s">
        <v>520</v>
      </c>
      <c r="D66" s="167">
        <f>D67</f>
        <v>186.43</v>
      </c>
      <c r="E66" s="149"/>
      <c r="F66" s="148"/>
      <c r="G66" s="154"/>
      <c r="H66" s="146"/>
    </row>
    <row r="67" spans="1:8" ht="14.25" customHeight="1">
      <c r="A67" s="168"/>
      <c r="B67" s="168" t="s">
        <v>188</v>
      </c>
      <c r="C67" s="204" t="s">
        <v>162</v>
      </c>
      <c r="D67" s="167">
        <v>186.43</v>
      </c>
      <c r="E67" s="149"/>
      <c r="F67" s="148"/>
      <c r="G67" s="154"/>
      <c r="H67" s="146"/>
    </row>
    <row r="68" spans="1:8" ht="40.5" customHeight="1">
      <c r="A68" s="168" t="s">
        <v>664</v>
      </c>
      <c r="B68" s="168"/>
      <c r="C68" s="204" t="s">
        <v>617</v>
      </c>
      <c r="D68" s="167">
        <f>D69</f>
        <v>932.17</v>
      </c>
      <c r="E68" s="149"/>
      <c r="F68" s="148"/>
      <c r="G68" s="154"/>
      <c r="H68" s="146"/>
    </row>
    <row r="69" spans="1:8" ht="14.25" customHeight="1">
      <c r="A69" s="168"/>
      <c r="B69" s="168" t="s">
        <v>188</v>
      </c>
      <c r="C69" s="204" t="s">
        <v>162</v>
      </c>
      <c r="D69" s="167">
        <v>932.17</v>
      </c>
      <c r="E69" s="149"/>
      <c r="F69" s="148"/>
      <c r="G69" s="154"/>
      <c r="H69" s="146"/>
    </row>
    <row r="70" spans="1:8" ht="17.25" customHeight="1">
      <c r="A70" s="175" t="s">
        <v>375</v>
      </c>
      <c r="B70" s="168"/>
      <c r="C70" s="401" t="s">
        <v>460</v>
      </c>
      <c r="D70" s="167">
        <f>D71</f>
        <v>6311.03</v>
      </c>
      <c r="E70" s="149"/>
      <c r="F70" s="148"/>
      <c r="G70" s="154"/>
      <c r="H70" s="146"/>
    </row>
    <row r="71" spans="1:8" ht="17.25" customHeight="1">
      <c r="A71" s="175" t="s">
        <v>376</v>
      </c>
      <c r="B71" s="168"/>
      <c r="C71" s="398" t="s">
        <v>382</v>
      </c>
      <c r="D71" s="167">
        <f>D72+D74+D76+D78+D80+D82</f>
        <v>6311.03</v>
      </c>
      <c r="E71" s="149"/>
      <c r="F71" s="148"/>
      <c r="G71" s="154"/>
      <c r="H71" s="146"/>
    </row>
    <row r="72" spans="1:8" ht="12.75">
      <c r="A72" s="175" t="s">
        <v>377</v>
      </c>
      <c r="B72" s="168"/>
      <c r="C72" s="398" t="s">
        <v>366</v>
      </c>
      <c r="D72" s="167">
        <f>D73</f>
        <v>1833</v>
      </c>
      <c r="E72" s="149"/>
      <c r="F72" s="148"/>
      <c r="G72" s="154"/>
      <c r="H72" s="146"/>
    </row>
    <row r="73" spans="1:8" ht="25.5">
      <c r="A73" s="175"/>
      <c r="B73" s="168" t="s">
        <v>122</v>
      </c>
      <c r="C73" s="398" t="s">
        <v>302</v>
      </c>
      <c r="D73" s="167">
        <v>1833</v>
      </c>
      <c r="E73" s="149"/>
      <c r="F73" s="148"/>
      <c r="G73" s="154"/>
      <c r="H73" s="146"/>
    </row>
    <row r="74" spans="1:8" ht="12.75" hidden="1">
      <c r="A74" s="175" t="s">
        <v>378</v>
      </c>
      <c r="B74" s="168"/>
      <c r="C74" s="398" t="s">
        <v>78</v>
      </c>
      <c r="D74" s="167">
        <f>D75</f>
        <v>0</v>
      </c>
      <c r="E74" s="149"/>
      <c r="F74" s="148"/>
      <c r="G74" s="154"/>
      <c r="H74" s="146"/>
    </row>
    <row r="75" spans="1:8" ht="25.5" hidden="1">
      <c r="A75" s="175"/>
      <c r="B75" s="168" t="s">
        <v>122</v>
      </c>
      <c r="C75" s="398" t="s">
        <v>302</v>
      </c>
      <c r="D75" s="167"/>
      <c r="E75" s="149"/>
      <c r="F75" s="148"/>
      <c r="G75" s="154"/>
      <c r="H75" s="146"/>
    </row>
    <row r="76" spans="1:8" ht="12.75">
      <c r="A76" s="175" t="s">
        <v>379</v>
      </c>
      <c r="B76" s="168"/>
      <c r="C76" s="398" t="s">
        <v>367</v>
      </c>
      <c r="D76" s="167">
        <f>D77</f>
        <v>4000</v>
      </c>
      <c r="E76" s="149"/>
      <c r="F76" s="148"/>
      <c r="G76" s="154"/>
      <c r="H76" s="146"/>
    </row>
    <row r="77" spans="1:8" ht="25.5">
      <c r="A77" s="175"/>
      <c r="B77" s="168" t="s">
        <v>122</v>
      </c>
      <c r="C77" s="398" t="s">
        <v>302</v>
      </c>
      <c r="D77" s="167">
        <v>4000</v>
      </c>
      <c r="E77" s="149"/>
      <c r="F77" s="148"/>
      <c r="G77" s="154"/>
      <c r="H77" s="146"/>
    </row>
    <row r="78" spans="1:8" ht="12.75" hidden="1">
      <c r="A78" s="175" t="s">
        <v>380</v>
      </c>
      <c r="B78" s="168"/>
      <c r="C78" s="402" t="s">
        <v>7</v>
      </c>
      <c r="D78" s="167">
        <f>D79</f>
        <v>0</v>
      </c>
      <c r="E78" s="149"/>
      <c r="F78" s="148"/>
      <c r="G78" s="154"/>
      <c r="H78" s="146"/>
    </row>
    <row r="79" spans="1:8" ht="25.5" hidden="1">
      <c r="A79" s="175"/>
      <c r="B79" s="168" t="s">
        <v>122</v>
      </c>
      <c r="C79" s="402" t="s">
        <v>302</v>
      </c>
      <c r="D79" s="167">
        <v>0</v>
      </c>
      <c r="E79" s="149"/>
      <c r="F79" s="148"/>
      <c r="G79" s="154"/>
      <c r="H79" s="146"/>
    </row>
    <row r="80" spans="1:8" ht="12.75">
      <c r="A80" s="175" t="s">
        <v>381</v>
      </c>
      <c r="B80" s="168"/>
      <c r="C80" s="402" t="s">
        <v>368</v>
      </c>
      <c r="D80" s="167">
        <f>D81</f>
        <v>300</v>
      </c>
      <c r="E80" s="149"/>
      <c r="F80" s="148"/>
      <c r="G80" s="154"/>
      <c r="H80" s="146"/>
    </row>
    <row r="81" spans="1:8" ht="25.5">
      <c r="A81" s="168"/>
      <c r="B81" s="168" t="s">
        <v>122</v>
      </c>
      <c r="C81" s="393" t="s">
        <v>302</v>
      </c>
      <c r="D81" s="167">
        <v>300</v>
      </c>
      <c r="E81" s="149"/>
      <c r="F81" s="148"/>
      <c r="G81" s="154"/>
      <c r="H81" s="146"/>
    </row>
    <row r="82" spans="1:8" ht="27" customHeight="1">
      <c r="A82" s="126" t="s">
        <v>706</v>
      </c>
      <c r="B82" s="403"/>
      <c r="C82" s="404" t="s">
        <v>707</v>
      </c>
      <c r="D82" s="167">
        <f>D83</f>
        <v>178.03</v>
      </c>
      <c r="E82" s="149"/>
      <c r="F82" s="148"/>
      <c r="G82" s="154"/>
      <c r="H82" s="146"/>
    </row>
    <row r="83" spans="1:8" ht="27" customHeight="1">
      <c r="A83" s="126"/>
      <c r="B83" s="403" t="s">
        <v>122</v>
      </c>
      <c r="C83" s="404" t="s">
        <v>302</v>
      </c>
      <c r="D83" s="167">
        <v>178.03</v>
      </c>
      <c r="E83" s="149"/>
      <c r="F83" s="148"/>
      <c r="G83" s="154"/>
      <c r="H83" s="146"/>
    </row>
    <row r="84" spans="1:8" ht="27" customHeight="1">
      <c r="A84" s="293" t="s">
        <v>318</v>
      </c>
      <c r="B84" s="293"/>
      <c r="C84" s="172" t="s">
        <v>735</v>
      </c>
      <c r="D84" s="205">
        <f>D87</f>
        <v>1125</v>
      </c>
      <c r="E84" s="149"/>
      <c r="F84" s="148"/>
      <c r="G84" s="154"/>
      <c r="H84" s="146"/>
    </row>
    <row r="85" spans="1:8" ht="25.5">
      <c r="A85" s="168" t="s">
        <v>319</v>
      </c>
      <c r="B85" s="168"/>
      <c r="C85" s="169" t="s">
        <v>474</v>
      </c>
      <c r="D85" s="167">
        <f>D86</f>
        <v>1125</v>
      </c>
      <c r="E85" s="149"/>
      <c r="F85" s="148"/>
      <c r="G85" s="154"/>
      <c r="H85" s="146"/>
    </row>
    <row r="86" spans="1:8" s="141" customFormat="1" ht="24.75" customHeight="1">
      <c r="A86" s="168" t="s">
        <v>613</v>
      </c>
      <c r="B86" s="168"/>
      <c r="C86" s="169" t="s">
        <v>698</v>
      </c>
      <c r="D86" s="167">
        <f>D87</f>
        <v>1125</v>
      </c>
      <c r="E86" s="145" t="e">
        <f>E87+#REF!</f>
        <v>#REF!</v>
      </c>
      <c r="F86" s="144" t="e">
        <f>F87+#REF!</f>
        <v>#REF!</v>
      </c>
      <c r="G86" s="143" t="e">
        <f>G87+#REF!</f>
        <v>#REF!</v>
      </c>
      <c r="H86" s="142" t="e">
        <f>H87+#REF!</f>
        <v>#REF!</v>
      </c>
    </row>
    <row r="87" spans="1:8" ht="15.75" customHeight="1">
      <c r="A87" s="168"/>
      <c r="B87" s="168" t="s">
        <v>188</v>
      </c>
      <c r="C87" s="169" t="s">
        <v>162</v>
      </c>
      <c r="D87" s="167">
        <v>1125</v>
      </c>
      <c r="E87" s="153">
        <f>E89</f>
        <v>0</v>
      </c>
      <c r="F87" s="152">
        <f>F89</f>
        <v>0</v>
      </c>
      <c r="G87" s="151">
        <f>G89</f>
        <v>6518</v>
      </c>
      <c r="H87" s="150">
        <f>H89</f>
        <v>0</v>
      </c>
    </row>
    <row r="88" spans="1:8" ht="26.25" customHeight="1">
      <c r="A88" s="293" t="s">
        <v>321</v>
      </c>
      <c r="B88" s="283"/>
      <c r="C88" s="172" t="s">
        <v>736</v>
      </c>
      <c r="D88" s="205">
        <f>D89+D97+D105+D120+D96</f>
        <v>4424.13</v>
      </c>
      <c r="E88" s="153"/>
      <c r="F88" s="152"/>
      <c r="G88" s="151"/>
      <c r="H88" s="150"/>
    </row>
    <row r="89" spans="1:8" ht="25.5" hidden="1">
      <c r="A89" s="175" t="s">
        <v>326</v>
      </c>
      <c r="B89" s="168"/>
      <c r="C89" s="405" t="s">
        <v>323</v>
      </c>
      <c r="D89" s="167">
        <f>D90+D92</f>
        <v>0</v>
      </c>
      <c r="E89" s="153">
        <f aca="true" t="shared" si="0" ref="E89:H90">E90</f>
        <v>0</v>
      </c>
      <c r="F89" s="152">
        <f t="shared" si="0"/>
        <v>0</v>
      </c>
      <c r="G89" s="151">
        <f t="shared" si="0"/>
        <v>6518</v>
      </c>
      <c r="H89" s="150">
        <f t="shared" si="0"/>
        <v>0</v>
      </c>
    </row>
    <row r="90" spans="1:8" ht="12.75" hidden="1">
      <c r="A90" s="175" t="s">
        <v>327</v>
      </c>
      <c r="B90" s="168"/>
      <c r="C90" s="406" t="s">
        <v>324</v>
      </c>
      <c r="D90" s="167">
        <f>D91</f>
        <v>0</v>
      </c>
      <c r="E90" s="153">
        <f t="shared" si="0"/>
        <v>0</v>
      </c>
      <c r="F90" s="152">
        <f t="shared" si="0"/>
        <v>0</v>
      </c>
      <c r="G90" s="151">
        <f t="shared" si="0"/>
        <v>6518</v>
      </c>
      <c r="H90" s="150">
        <f t="shared" si="0"/>
        <v>0</v>
      </c>
    </row>
    <row r="91" spans="1:8" ht="25.5" hidden="1">
      <c r="A91" s="175"/>
      <c r="B91" s="168" t="s">
        <v>122</v>
      </c>
      <c r="C91" s="406" t="s">
        <v>302</v>
      </c>
      <c r="D91" s="167"/>
      <c r="E91" s="149"/>
      <c r="F91" s="148"/>
      <c r="G91" s="154">
        <v>6518</v>
      </c>
      <c r="H91" s="146"/>
    </row>
    <row r="92" spans="1:8" s="141" customFormat="1" ht="12.75" hidden="1">
      <c r="A92" s="175" t="s">
        <v>328</v>
      </c>
      <c r="B92" s="168"/>
      <c r="C92" s="406" t="s">
        <v>325</v>
      </c>
      <c r="D92" s="167">
        <f>D93</f>
        <v>0</v>
      </c>
      <c r="E92" s="145" t="e">
        <f>E93+E108</f>
        <v>#REF!</v>
      </c>
      <c r="F92" s="144" t="e">
        <f>F93+F108</f>
        <v>#REF!</v>
      </c>
      <c r="G92" s="143" t="e">
        <f>G93+G108</f>
        <v>#REF!</v>
      </c>
      <c r="H92" s="142" t="e">
        <f>H93+H108</f>
        <v>#REF!</v>
      </c>
    </row>
    <row r="93" spans="1:8" ht="25.5" hidden="1">
      <c r="A93" s="175"/>
      <c r="B93" s="168" t="s">
        <v>122</v>
      </c>
      <c r="C93" s="406" t="s">
        <v>302</v>
      </c>
      <c r="D93" s="167"/>
      <c r="E93" s="153" t="e">
        <f>E98+E101</f>
        <v>#REF!</v>
      </c>
      <c r="F93" s="152" t="e">
        <f>F98+F101</f>
        <v>#REF!</v>
      </c>
      <c r="G93" s="151" t="e">
        <f>G98+G101</f>
        <v>#REF!</v>
      </c>
      <c r="H93" s="150" t="e">
        <f>H98+H101</f>
        <v>#REF!</v>
      </c>
    </row>
    <row r="94" spans="1:8" ht="29.25" customHeight="1" hidden="1">
      <c r="A94" s="168" t="s">
        <v>583</v>
      </c>
      <c r="B94" s="168"/>
      <c r="C94" s="406" t="s">
        <v>323</v>
      </c>
      <c r="D94" s="167">
        <f>D95</f>
        <v>0</v>
      </c>
      <c r="E94" s="153"/>
      <c r="F94" s="152"/>
      <c r="G94" s="151"/>
      <c r="H94" s="150"/>
    </row>
    <row r="95" spans="1:8" ht="12.75" hidden="1">
      <c r="A95" s="168" t="s">
        <v>328</v>
      </c>
      <c r="B95" s="168"/>
      <c r="C95" s="406" t="s">
        <v>325</v>
      </c>
      <c r="D95" s="167">
        <f>D96</f>
        <v>0</v>
      </c>
      <c r="E95" s="153"/>
      <c r="F95" s="152"/>
      <c r="G95" s="151"/>
      <c r="H95" s="150"/>
    </row>
    <row r="96" spans="1:8" ht="25.5" hidden="1">
      <c r="A96" s="175"/>
      <c r="B96" s="168" t="s">
        <v>122</v>
      </c>
      <c r="C96" s="405" t="s">
        <v>302</v>
      </c>
      <c r="D96" s="167"/>
      <c r="E96" s="153"/>
      <c r="F96" s="152"/>
      <c r="G96" s="151"/>
      <c r="H96" s="150"/>
    </row>
    <row r="97" spans="1:8" ht="26.25" customHeight="1">
      <c r="A97" s="168" t="s">
        <v>330</v>
      </c>
      <c r="B97" s="168"/>
      <c r="C97" s="169" t="s">
        <v>329</v>
      </c>
      <c r="D97" s="167">
        <f>D98+D100+D102</f>
        <v>609.2</v>
      </c>
      <c r="E97" s="153"/>
      <c r="F97" s="152"/>
      <c r="G97" s="151"/>
      <c r="H97" s="150"/>
    </row>
    <row r="98" spans="1:8" ht="25.5" hidden="1">
      <c r="A98" s="175" t="s">
        <v>333</v>
      </c>
      <c r="B98" s="168"/>
      <c r="C98" s="405" t="s">
        <v>331</v>
      </c>
      <c r="D98" s="167">
        <f>D99</f>
        <v>0</v>
      </c>
      <c r="E98" s="153" t="e">
        <f>E100</f>
        <v>#REF!</v>
      </c>
      <c r="F98" s="152" t="e">
        <f>F100</f>
        <v>#REF!</v>
      </c>
      <c r="G98" s="151" t="e">
        <f>G100</f>
        <v>#REF!</v>
      </c>
      <c r="H98" s="150" t="e">
        <f>H100</f>
        <v>#REF!</v>
      </c>
    </row>
    <row r="99" spans="1:8" ht="30.75" customHeight="1" hidden="1">
      <c r="A99" s="175"/>
      <c r="B99" s="168" t="s">
        <v>122</v>
      </c>
      <c r="C99" s="405" t="s">
        <v>302</v>
      </c>
      <c r="D99" s="167">
        <v>0</v>
      </c>
      <c r="E99" s="153"/>
      <c r="F99" s="152"/>
      <c r="G99" s="151"/>
      <c r="H99" s="150"/>
    </row>
    <row r="100" spans="1:8" ht="38.25">
      <c r="A100" s="175" t="s">
        <v>334</v>
      </c>
      <c r="B100" s="168"/>
      <c r="C100" s="405" t="s">
        <v>441</v>
      </c>
      <c r="D100" s="167">
        <f>D101</f>
        <v>120</v>
      </c>
      <c r="E100" s="153" t="e">
        <f>#REF!</f>
        <v>#REF!</v>
      </c>
      <c r="F100" s="152" t="e">
        <f>#REF!</f>
        <v>#REF!</v>
      </c>
      <c r="G100" s="151" t="e">
        <f>#REF!</f>
        <v>#REF!</v>
      </c>
      <c r="H100" s="150" t="e">
        <f>#REF!</f>
        <v>#REF!</v>
      </c>
    </row>
    <row r="101" spans="1:8" ht="25.5">
      <c r="A101" s="175"/>
      <c r="B101" s="168" t="s">
        <v>122</v>
      </c>
      <c r="C101" s="405" t="s">
        <v>302</v>
      </c>
      <c r="D101" s="167">
        <v>120</v>
      </c>
      <c r="E101" s="156" t="e">
        <f>#REF!</f>
        <v>#REF!</v>
      </c>
      <c r="F101" s="152" t="e">
        <f>#REF!</f>
        <v>#REF!</v>
      </c>
      <c r="G101" s="151" t="e">
        <f>#REF!</f>
        <v>#REF!</v>
      </c>
      <c r="H101" s="150" t="e">
        <f>#REF!</f>
        <v>#REF!</v>
      </c>
    </row>
    <row r="102" spans="1:8" ht="12.75">
      <c r="A102" s="175" t="s">
        <v>335</v>
      </c>
      <c r="B102" s="168"/>
      <c r="C102" s="405" t="s">
        <v>332</v>
      </c>
      <c r="D102" s="167">
        <f>D103+D104</f>
        <v>489.2</v>
      </c>
      <c r="E102" s="156"/>
      <c r="F102" s="152"/>
      <c r="G102" s="151"/>
      <c r="H102" s="150"/>
    </row>
    <row r="103" spans="1:8" ht="25.5">
      <c r="A103" s="168"/>
      <c r="B103" s="168" t="s">
        <v>122</v>
      </c>
      <c r="C103" s="407" t="s">
        <v>302</v>
      </c>
      <c r="D103" s="167">
        <v>482</v>
      </c>
      <c r="E103" s="155">
        <v>808</v>
      </c>
      <c r="F103" s="148"/>
      <c r="G103" s="154"/>
      <c r="H103" s="146"/>
    </row>
    <row r="104" spans="1:8" ht="12.75">
      <c r="A104" s="168"/>
      <c r="B104" s="168" t="s">
        <v>123</v>
      </c>
      <c r="C104" s="169" t="s">
        <v>124</v>
      </c>
      <c r="D104" s="167">
        <v>7.2</v>
      </c>
      <c r="E104" s="155"/>
      <c r="F104" s="148"/>
      <c r="G104" s="154"/>
      <c r="H104" s="146"/>
    </row>
    <row r="105" spans="1:8" ht="25.5">
      <c r="A105" s="175" t="s">
        <v>342</v>
      </c>
      <c r="B105" s="168"/>
      <c r="C105" s="407" t="s">
        <v>336</v>
      </c>
      <c r="D105" s="167">
        <f>D108+D112+D116+D118+D106</f>
        <v>3722.3</v>
      </c>
      <c r="E105" s="155"/>
      <c r="F105" s="148"/>
      <c r="G105" s="154"/>
      <c r="H105" s="146"/>
    </row>
    <row r="106" spans="1:8" ht="12.75">
      <c r="A106" s="175" t="s">
        <v>579</v>
      </c>
      <c r="B106" s="168"/>
      <c r="C106" s="408" t="s">
        <v>190</v>
      </c>
      <c r="D106" s="167">
        <f>D107</f>
        <v>3.3</v>
      </c>
      <c r="E106" s="155"/>
      <c r="F106" s="148"/>
      <c r="G106" s="154"/>
      <c r="H106" s="146"/>
    </row>
    <row r="107" spans="1:8" ht="25.5">
      <c r="A107" s="175"/>
      <c r="B107" s="168" t="s">
        <v>122</v>
      </c>
      <c r="C107" s="408" t="s">
        <v>302</v>
      </c>
      <c r="D107" s="167">
        <v>3.3</v>
      </c>
      <c r="E107" s="155"/>
      <c r="F107" s="148"/>
      <c r="G107" s="154"/>
      <c r="H107" s="146"/>
    </row>
    <row r="108" spans="1:8" ht="44.25" customHeight="1">
      <c r="A108" s="175" t="s">
        <v>344</v>
      </c>
      <c r="B108" s="168"/>
      <c r="C108" s="169" t="s">
        <v>270</v>
      </c>
      <c r="D108" s="167">
        <f>D109+D110+D111</f>
        <v>2540.8</v>
      </c>
      <c r="E108" s="153" t="e">
        <f>E109</f>
        <v>#REF!</v>
      </c>
      <c r="F108" s="152" t="e">
        <f>F109</f>
        <v>#REF!</v>
      </c>
      <c r="G108" s="151" t="e">
        <f>G109</f>
        <v>#REF!</v>
      </c>
      <c r="H108" s="150" t="e">
        <f>H109</f>
        <v>#REF!</v>
      </c>
    </row>
    <row r="109" spans="1:8" ht="43.5" customHeight="1">
      <c r="A109" s="175"/>
      <c r="B109" s="168" t="s">
        <v>121</v>
      </c>
      <c r="C109" s="169" t="s">
        <v>270</v>
      </c>
      <c r="D109" s="167">
        <v>2015</v>
      </c>
      <c r="E109" s="153" t="e">
        <f>#REF!+#REF!</f>
        <v>#REF!</v>
      </c>
      <c r="F109" s="152" t="e">
        <f>#REF!+#REF!</f>
        <v>#REF!</v>
      </c>
      <c r="G109" s="151" t="e">
        <f>#REF!+#REF!</f>
        <v>#REF!</v>
      </c>
      <c r="H109" s="150" t="e">
        <f>#REF!+#REF!</f>
        <v>#REF!</v>
      </c>
    </row>
    <row r="110" spans="1:8" ht="29.25" customHeight="1">
      <c r="A110" s="175"/>
      <c r="B110" s="168" t="s">
        <v>122</v>
      </c>
      <c r="C110" s="169" t="s">
        <v>302</v>
      </c>
      <c r="D110" s="167">
        <v>495.8</v>
      </c>
      <c r="E110" s="153"/>
      <c r="F110" s="152"/>
      <c r="G110" s="151"/>
      <c r="H110" s="150"/>
    </row>
    <row r="111" spans="1:8" ht="14.25" customHeight="1">
      <c r="A111" s="175"/>
      <c r="B111" s="168" t="s">
        <v>123</v>
      </c>
      <c r="C111" s="169" t="s">
        <v>124</v>
      </c>
      <c r="D111" s="167">
        <v>30</v>
      </c>
      <c r="E111" s="153"/>
      <c r="F111" s="152"/>
      <c r="G111" s="151"/>
      <c r="H111" s="150"/>
    </row>
    <row r="112" spans="1:8" ht="12.75">
      <c r="A112" s="175" t="s">
        <v>343</v>
      </c>
      <c r="B112" s="168"/>
      <c r="C112" s="169" t="s">
        <v>337</v>
      </c>
      <c r="D112" s="167">
        <f>D113+D114+D115</f>
        <v>935.8</v>
      </c>
      <c r="E112" s="153"/>
      <c r="F112" s="152"/>
      <c r="G112" s="151"/>
      <c r="H112" s="150"/>
    </row>
    <row r="113" spans="1:8" ht="41.25" customHeight="1">
      <c r="A113" s="175"/>
      <c r="B113" s="168" t="s">
        <v>121</v>
      </c>
      <c r="C113" s="169" t="s">
        <v>270</v>
      </c>
      <c r="D113" s="167">
        <v>935.8</v>
      </c>
      <c r="E113" s="153"/>
      <c r="F113" s="152"/>
      <c r="G113" s="151"/>
      <c r="H113" s="150"/>
    </row>
    <row r="114" spans="1:8" ht="25.5" hidden="1">
      <c r="A114" s="175"/>
      <c r="B114" s="168" t="s">
        <v>122</v>
      </c>
      <c r="C114" s="169" t="s">
        <v>302</v>
      </c>
      <c r="D114" s="167"/>
      <c r="E114" s="153"/>
      <c r="F114" s="152"/>
      <c r="G114" s="151"/>
      <c r="H114" s="150"/>
    </row>
    <row r="115" spans="1:8" ht="12.75" hidden="1">
      <c r="A115" s="175"/>
      <c r="B115" s="168" t="s">
        <v>123</v>
      </c>
      <c r="C115" s="169" t="s">
        <v>124</v>
      </c>
      <c r="D115" s="167"/>
      <c r="E115" s="153"/>
      <c r="F115" s="152"/>
      <c r="G115" s="151"/>
      <c r="H115" s="150"/>
    </row>
    <row r="116" spans="1:8" ht="12.75" hidden="1">
      <c r="A116" s="175" t="s">
        <v>345</v>
      </c>
      <c r="B116" s="168"/>
      <c r="C116" s="408" t="s">
        <v>190</v>
      </c>
      <c r="D116" s="167">
        <f>D117</f>
        <v>0</v>
      </c>
      <c r="E116" s="153"/>
      <c r="F116" s="152"/>
      <c r="G116" s="151"/>
      <c r="H116" s="150"/>
    </row>
    <row r="117" spans="1:8" ht="25.5" hidden="1">
      <c r="A117" s="175"/>
      <c r="B117" s="168" t="s">
        <v>122</v>
      </c>
      <c r="C117" s="408" t="s">
        <v>302</v>
      </c>
      <c r="D117" s="167">
        <v>0</v>
      </c>
      <c r="E117" s="153"/>
      <c r="F117" s="152"/>
      <c r="G117" s="151"/>
      <c r="H117" s="150"/>
    </row>
    <row r="118" spans="1:8" ht="25.5">
      <c r="A118" s="175" t="s">
        <v>346</v>
      </c>
      <c r="B118" s="168"/>
      <c r="C118" s="405" t="s">
        <v>338</v>
      </c>
      <c r="D118" s="167">
        <f>D119</f>
        <v>242.4</v>
      </c>
      <c r="E118" s="153"/>
      <c r="F118" s="152"/>
      <c r="G118" s="151"/>
      <c r="H118" s="150"/>
    </row>
    <row r="119" spans="1:8" ht="39.75" customHeight="1">
      <c r="A119" s="175"/>
      <c r="B119" s="168" t="s">
        <v>121</v>
      </c>
      <c r="C119" s="405" t="s">
        <v>270</v>
      </c>
      <c r="D119" s="167">
        <v>242.4</v>
      </c>
      <c r="E119" s="153"/>
      <c r="F119" s="152"/>
      <c r="G119" s="151"/>
      <c r="H119" s="150"/>
    </row>
    <row r="120" spans="1:8" ht="12.75">
      <c r="A120" s="175" t="s">
        <v>347</v>
      </c>
      <c r="B120" s="168"/>
      <c r="C120" s="406" t="s">
        <v>339</v>
      </c>
      <c r="D120" s="167">
        <f>D121+D123+D125+D127+D129</f>
        <v>92.63</v>
      </c>
      <c r="E120" s="153"/>
      <c r="F120" s="152"/>
      <c r="G120" s="151"/>
      <c r="H120" s="150"/>
    </row>
    <row r="121" spans="1:8" ht="25.5">
      <c r="A121" s="175" t="s">
        <v>348</v>
      </c>
      <c r="B121" s="168"/>
      <c r="C121" s="405" t="s">
        <v>157</v>
      </c>
      <c r="D121" s="167">
        <f>D122</f>
        <v>92.63</v>
      </c>
      <c r="E121" s="153"/>
      <c r="F121" s="152"/>
      <c r="G121" s="151"/>
      <c r="H121" s="150"/>
    </row>
    <row r="122" spans="1:8" ht="12.75">
      <c r="A122" s="175"/>
      <c r="B122" s="168" t="s">
        <v>188</v>
      </c>
      <c r="C122" s="405" t="s">
        <v>162</v>
      </c>
      <c r="D122" s="167">
        <v>92.63</v>
      </c>
      <c r="E122" s="153"/>
      <c r="F122" s="152"/>
      <c r="G122" s="151"/>
      <c r="H122" s="150"/>
    </row>
    <row r="123" spans="1:8" ht="12.75" hidden="1">
      <c r="A123" s="175" t="s">
        <v>349</v>
      </c>
      <c r="B123" s="168"/>
      <c r="C123" s="405" t="s">
        <v>43</v>
      </c>
      <c r="D123" s="167">
        <f>D124</f>
        <v>0</v>
      </c>
      <c r="E123" s="153"/>
      <c r="F123" s="152"/>
      <c r="G123" s="151"/>
      <c r="H123" s="150"/>
    </row>
    <row r="124" spans="1:8" ht="12.75" hidden="1">
      <c r="A124" s="175"/>
      <c r="B124" s="168" t="s">
        <v>188</v>
      </c>
      <c r="C124" s="405" t="s">
        <v>162</v>
      </c>
      <c r="D124" s="167"/>
      <c r="E124" s="153"/>
      <c r="F124" s="152"/>
      <c r="G124" s="151"/>
      <c r="H124" s="150"/>
    </row>
    <row r="125" spans="1:8" ht="25.5" hidden="1">
      <c r="A125" s="175" t="s">
        <v>350</v>
      </c>
      <c r="B125" s="168"/>
      <c r="C125" s="405" t="s">
        <v>242</v>
      </c>
      <c r="D125" s="167">
        <f>D126</f>
        <v>0</v>
      </c>
      <c r="E125" s="153"/>
      <c r="F125" s="152"/>
      <c r="G125" s="151"/>
      <c r="H125" s="150"/>
    </row>
    <row r="126" spans="1:8" ht="16.5" customHeight="1" hidden="1">
      <c r="A126" s="175"/>
      <c r="B126" s="168" t="s">
        <v>188</v>
      </c>
      <c r="C126" s="405" t="s">
        <v>162</v>
      </c>
      <c r="D126" s="167"/>
      <c r="E126" s="153"/>
      <c r="F126" s="152"/>
      <c r="G126" s="151"/>
      <c r="H126" s="150"/>
    </row>
    <row r="127" spans="1:8" ht="25.5" hidden="1">
      <c r="A127" s="175" t="s">
        <v>351</v>
      </c>
      <c r="B127" s="168"/>
      <c r="C127" s="405" t="s">
        <v>340</v>
      </c>
      <c r="D127" s="167">
        <f>D128</f>
        <v>0</v>
      </c>
      <c r="E127" s="153"/>
      <c r="F127" s="152"/>
      <c r="G127" s="151"/>
      <c r="H127" s="150"/>
    </row>
    <row r="128" spans="1:8" ht="12.75" hidden="1">
      <c r="A128" s="175"/>
      <c r="B128" s="168" t="s">
        <v>188</v>
      </c>
      <c r="C128" s="405" t="s">
        <v>162</v>
      </c>
      <c r="D128" s="167"/>
      <c r="E128" s="153"/>
      <c r="F128" s="152"/>
      <c r="G128" s="151"/>
      <c r="H128" s="150"/>
    </row>
    <row r="129" spans="1:8" ht="30" customHeight="1" hidden="1">
      <c r="A129" s="175" t="s">
        <v>352</v>
      </c>
      <c r="B129" s="168"/>
      <c r="C129" s="405" t="s">
        <v>341</v>
      </c>
      <c r="D129" s="167">
        <f>D130</f>
        <v>0</v>
      </c>
      <c r="E129" s="153"/>
      <c r="F129" s="152"/>
      <c r="G129" s="151"/>
      <c r="H129" s="150"/>
    </row>
    <row r="130" spans="1:8" ht="12.75" hidden="1">
      <c r="A130" s="175"/>
      <c r="B130" s="168" t="s">
        <v>188</v>
      </c>
      <c r="C130" s="405" t="s">
        <v>162</v>
      </c>
      <c r="D130" s="167"/>
      <c r="E130" s="153"/>
      <c r="F130" s="152"/>
      <c r="G130" s="151"/>
      <c r="H130" s="150"/>
    </row>
    <row r="131" spans="1:8" ht="25.5">
      <c r="A131" s="293" t="s">
        <v>353</v>
      </c>
      <c r="B131" s="293"/>
      <c r="C131" s="172" t="s">
        <v>737</v>
      </c>
      <c r="D131" s="205">
        <f>D132</f>
        <v>38</v>
      </c>
      <c r="E131" s="153"/>
      <c r="F131" s="152"/>
      <c r="G131" s="151"/>
      <c r="H131" s="150"/>
    </row>
    <row r="132" spans="1:8" ht="25.5">
      <c r="A132" s="126" t="s">
        <v>388</v>
      </c>
      <c r="B132" s="126"/>
      <c r="C132" s="125" t="s">
        <v>442</v>
      </c>
      <c r="D132" s="167">
        <f>D136+D139</f>
        <v>38</v>
      </c>
      <c r="E132" s="153"/>
      <c r="F132" s="152"/>
      <c r="G132" s="151"/>
      <c r="H132" s="150"/>
    </row>
    <row r="133" spans="1:8" ht="51" hidden="1">
      <c r="A133" s="126" t="s">
        <v>638</v>
      </c>
      <c r="B133" s="126"/>
      <c r="C133" s="201" t="s">
        <v>634</v>
      </c>
      <c r="D133" s="167">
        <f>D134</f>
        <v>0</v>
      </c>
      <c r="E133" s="153"/>
      <c r="F133" s="152"/>
      <c r="G133" s="151"/>
      <c r="H133" s="150"/>
    </row>
    <row r="134" spans="1:8" ht="38.25" hidden="1">
      <c r="A134" s="126" t="s">
        <v>637</v>
      </c>
      <c r="B134" s="126"/>
      <c r="C134" s="201" t="s">
        <v>635</v>
      </c>
      <c r="D134" s="167">
        <f>D135</f>
        <v>0</v>
      </c>
      <c r="E134" s="153"/>
      <c r="F134" s="152"/>
      <c r="G134" s="151"/>
      <c r="H134" s="150"/>
    </row>
    <row r="135" spans="1:8" ht="25.5" hidden="1">
      <c r="A135" s="126"/>
      <c r="B135" s="126" t="s">
        <v>122</v>
      </c>
      <c r="C135" s="131" t="s">
        <v>302</v>
      </c>
      <c r="D135" s="167"/>
      <c r="E135" s="153"/>
      <c r="F135" s="152"/>
      <c r="G135" s="151"/>
      <c r="H135" s="150"/>
    </row>
    <row r="136" spans="1:8" ht="27.75" customHeight="1" hidden="1">
      <c r="A136" s="168" t="s">
        <v>354</v>
      </c>
      <c r="B136" s="168"/>
      <c r="C136" s="169" t="s">
        <v>355</v>
      </c>
      <c r="D136" s="167">
        <f>D137</f>
        <v>0</v>
      </c>
      <c r="E136" s="153"/>
      <c r="F136" s="152"/>
      <c r="G136" s="151"/>
      <c r="H136" s="150"/>
    </row>
    <row r="137" spans="1:8" ht="12.75" hidden="1">
      <c r="A137" s="168" t="s">
        <v>357</v>
      </c>
      <c r="B137" s="168"/>
      <c r="C137" s="169" t="s">
        <v>356</v>
      </c>
      <c r="D137" s="167">
        <f>D138</f>
        <v>0</v>
      </c>
      <c r="E137" s="153"/>
      <c r="F137" s="152"/>
      <c r="G137" s="151"/>
      <c r="H137" s="150"/>
    </row>
    <row r="138" spans="1:8" ht="25.5" hidden="1">
      <c r="A138" s="168"/>
      <c r="B138" s="168" t="s">
        <v>122</v>
      </c>
      <c r="C138" s="169" t="s">
        <v>302</v>
      </c>
      <c r="D138" s="167"/>
      <c r="E138" s="153"/>
      <c r="F138" s="152"/>
      <c r="G138" s="151">
        <v>600</v>
      </c>
      <c r="H138" s="150"/>
    </row>
    <row r="139" spans="1:8" ht="12.75">
      <c r="A139" s="168" t="s">
        <v>358</v>
      </c>
      <c r="B139" s="403"/>
      <c r="C139" s="409" t="s">
        <v>339</v>
      </c>
      <c r="D139" s="167">
        <f>D140</f>
        <v>38</v>
      </c>
      <c r="E139" s="153"/>
      <c r="F139" s="152"/>
      <c r="G139" s="151"/>
      <c r="H139" s="150"/>
    </row>
    <row r="140" spans="1:8" ht="12.75">
      <c r="A140" s="168" t="s">
        <v>359</v>
      </c>
      <c r="B140" s="403"/>
      <c r="C140" s="409" t="s">
        <v>443</v>
      </c>
      <c r="D140" s="167">
        <f>D141</f>
        <v>38</v>
      </c>
      <c r="E140" s="153"/>
      <c r="F140" s="152"/>
      <c r="G140" s="151"/>
      <c r="H140" s="150"/>
    </row>
    <row r="141" spans="1:8" ht="12.75">
      <c r="A141" s="168"/>
      <c r="B141" s="403" t="s">
        <v>188</v>
      </c>
      <c r="C141" s="409" t="s">
        <v>162</v>
      </c>
      <c r="D141" s="167">
        <v>38</v>
      </c>
      <c r="E141" s="153"/>
      <c r="F141" s="152"/>
      <c r="G141" s="151"/>
      <c r="H141" s="150"/>
    </row>
    <row r="142" spans="1:8" s="141" customFormat="1" ht="29.25" customHeight="1" hidden="1">
      <c r="A142" s="267" t="s">
        <v>564</v>
      </c>
      <c r="B142" s="268"/>
      <c r="C142" s="269" t="s">
        <v>570</v>
      </c>
      <c r="D142" s="205">
        <f>D143+D146</f>
        <v>0</v>
      </c>
      <c r="E142" s="145"/>
      <c r="F142" s="144"/>
      <c r="G142" s="143"/>
      <c r="H142" s="142"/>
    </row>
    <row r="143" spans="1:8" s="141" customFormat="1" ht="27" customHeight="1" hidden="1">
      <c r="A143" s="260" t="s">
        <v>685</v>
      </c>
      <c r="B143" s="261"/>
      <c r="C143" s="266" t="s">
        <v>684</v>
      </c>
      <c r="D143" s="167">
        <f>D144</f>
        <v>0</v>
      </c>
      <c r="E143" s="145"/>
      <c r="F143" s="144"/>
      <c r="G143" s="143"/>
      <c r="H143" s="142"/>
    </row>
    <row r="144" spans="1:8" s="141" customFormat="1" ht="20.25" customHeight="1" hidden="1">
      <c r="A144" s="214" t="s">
        <v>686</v>
      </c>
      <c r="B144" s="263"/>
      <c r="C144" s="265" t="s">
        <v>683</v>
      </c>
      <c r="D144" s="167">
        <f>D145</f>
        <v>0</v>
      </c>
      <c r="E144" s="145"/>
      <c r="F144" s="144"/>
      <c r="G144" s="143"/>
      <c r="H144" s="142"/>
    </row>
    <row r="145" spans="1:8" s="141" customFormat="1" ht="29.25" customHeight="1" hidden="1">
      <c r="A145" s="215"/>
      <c r="B145" s="214">
        <v>200</v>
      </c>
      <c r="C145" s="258" t="s">
        <v>302</v>
      </c>
      <c r="D145" s="167"/>
      <c r="E145" s="145"/>
      <c r="F145" s="144"/>
      <c r="G145" s="143"/>
      <c r="H145" s="142"/>
    </row>
    <row r="146" spans="1:8" s="141" customFormat="1" ht="18.75" customHeight="1" hidden="1">
      <c r="A146" s="215" t="s">
        <v>688</v>
      </c>
      <c r="B146" s="214"/>
      <c r="C146" s="258" t="s">
        <v>339</v>
      </c>
      <c r="D146" s="167">
        <f>D147</f>
        <v>0</v>
      </c>
      <c r="E146" s="145"/>
      <c r="F146" s="144"/>
      <c r="G146" s="143"/>
      <c r="H146" s="142"/>
    </row>
    <row r="147" spans="1:8" s="141" customFormat="1" ht="39" customHeight="1" hidden="1">
      <c r="A147" s="215" t="s">
        <v>689</v>
      </c>
      <c r="B147" s="214"/>
      <c r="C147" s="258" t="s">
        <v>687</v>
      </c>
      <c r="D147" s="167">
        <f>D148</f>
        <v>0</v>
      </c>
      <c r="E147" s="145"/>
      <c r="F147" s="144"/>
      <c r="G147" s="143"/>
      <c r="H147" s="142"/>
    </row>
    <row r="148" spans="1:8" s="141" customFormat="1" ht="15.75" customHeight="1" hidden="1">
      <c r="A148" s="215"/>
      <c r="B148" s="168" t="s">
        <v>188</v>
      </c>
      <c r="C148" s="169" t="s">
        <v>162</v>
      </c>
      <c r="D148" s="167"/>
      <c r="E148" s="145"/>
      <c r="F148" s="144"/>
      <c r="G148" s="143"/>
      <c r="H148" s="142"/>
    </row>
    <row r="149" spans="1:8" s="141" customFormat="1" ht="29.25" customHeight="1" hidden="1">
      <c r="A149" s="173" t="s">
        <v>630</v>
      </c>
      <c r="B149" s="293"/>
      <c r="C149" s="174" t="s">
        <v>636</v>
      </c>
      <c r="D149" s="205">
        <f>D150</f>
        <v>0</v>
      </c>
      <c r="E149" s="145"/>
      <c r="F149" s="144"/>
      <c r="G149" s="143"/>
      <c r="H149" s="142"/>
    </row>
    <row r="150" spans="1:8" s="141" customFormat="1" ht="29.25" customHeight="1" hidden="1">
      <c r="A150" s="126" t="s">
        <v>631</v>
      </c>
      <c r="B150" s="168"/>
      <c r="C150" s="131" t="s">
        <v>624</v>
      </c>
      <c r="D150" s="167">
        <f>D151</f>
        <v>0</v>
      </c>
      <c r="E150" s="145"/>
      <c r="F150" s="144"/>
      <c r="G150" s="143"/>
      <c r="H150" s="142"/>
    </row>
    <row r="151" spans="1:8" s="141" customFormat="1" ht="29.25" customHeight="1" hidden="1">
      <c r="A151" s="126" t="s">
        <v>632</v>
      </c>
      <c r="B151" s="168"/>
      <c r="C151" s="131" t="s">
        <v>625</v>
      </c>
      <c r="D151" s="167">
        <f>D152</f>
        <v>0</v>
      </c>
      <c r="E151" s="145"/>
      <c r="F151" s="144"/>
      <c r="G151" s="143"/>
      <c r="H151" s="142"/>
    </row>
    <row r="152" spans="1:8" s="141" customFormat="1" ht="29.25" customHeight="1" hidden="1">
      <c r="A152" s="215"/>
      <c r="B152" s="168" t="s">
        <v>626</v>
      </c>
      <c r="C152" s="131" t="s">
        <v>627</v>
      </c>
      <c r="D152" s="167"/>
      <c r="E152" s="145"/>
      <c r="F152" s="144"/>
      <c r="G152" s="143"/>
      <c r="H152" s="142"/>
    </row>
    <row r="153" spans="1:8" ht="12.75">
      <c r="A153" s="293" t="s">
        <v>306</v>
      </c>
      <c r="B153" s="293"/>
      <c r="C153" s="172" t="s">
        <v>305</v>
      </c>
      <c r="D153" s="205">
        <f>D154+D158+D160+D164+D166+D168+D170+D174+D176+D178+D182+D184+D186+D190+D192+D188</f>
        <v>1993.74</v>
      </c>
      <c r="E153" s="153" t="e">
        <f>#REF!+#REF!</f>
        <v>#REF!</v>
      </c>
      <c r="F153" s="152" t="e">
        <f>#REF!+#REF!</f>
        <v>#REF!</v>
      </c>
      <c r="G153" s="151" t="e">
        <f>#REF!+#REF!</f>
        <v>#REF!</v>
      </c>
      <c r="H153" s="150" t="e">
        <f>#REF!+#REF!</f>
        <v>#REF!</v>
      </c>
    </row>
    <row r="154" spans="1:8" ht="12.75">
      <c r="A154" s="126" t="s">
        <v>562</v>
      </c>
      <c r="B154" s="126"/>
      <c r="C154" s="201" t="s">
        <v>563</v>
      </c>
      <c r="D154" s="167">
        <f>D155</f>
        <v>76.13</v>
      </c>
      <c r="E154" s="153" t="e">
        <f>#REF!</f>
        <v>#REF!</v>
      </c>
      <c r="F154" s="152" t="e">
        <f>#REF!</f>
        <v>#REF!</v>
      </c>
      <c r="G154" s="151" t="e">
        <f>#REF!</f>
        <v>#REF!</v>
      </c>
      <c r="H154" s="150" t="e">
        <f>#REF!</f>
        <v>#REF!</v>
      </c>
    </row>
    <row r="155" spans="1:8" ht="25.5">
      <c r="A155" s="126"/>
      <c r="B155" s="126" t="s">
        <v>125</v>
      </c>
      <c r="C155" s="264" t="s">
        <v>278</v>
      </c>
      <c r="D155" s="167">
        <v>76.13</v>
      </c>
      <c r="E155" s="153"/>
      <c r="F155" s="152"/>
      <c r="G155" s="151"/>
      <c r="H155" s="150"/>
    </row>
    <row r="156" spans="1:8" ht="25.5" hidden="1">
      <c r="A156" s="168" t="s">
        <v>362</v>
      </c>
      <c r="B156" s="293"/>
      <c r="C156" s="169" t="s">
        <v>304</v>
      </c>
      <c r="D156" s="167">
        <f>D157</f>
        <v>0</v>
      </c>
      <c r="E156" s="153"/>
      <c r="F156" s="152"/>
      <c r="G156" s="151"/>
      <c r="H156" s="150"/>
    </row>
    <row r="157" spans="1:8" ht="25.5" hidden="1">
      <c r="A157" s="293"/>
      <c r="B157" s="168" t="s">
        <v>125</v>
      </c>
      <c r="C157" s="169" t="s">
        <v>278</v>
      </c>
      <c r="D157" s="167"/>
      <c r="E157" s="153"/>
      <c r="F157" s="152"/>
      <c r="G157" s="151"/>
      <c r="H157" s="150"/>
    </row>
    <row r="158" spans="1:8" ht="39.75" customHeight="1">
      <c r="A158" s="168" t="s">
        <v>574</v>
      </c>
      <c r="B158" s="168"/>
      <c r="C158" s="169" t="s">
        <v>501</v>
      </c>
      <c r="D158" s="167">
        <f>D159</f>
        <v>236.4</v>
      </c>
      <c r="E158" s="153"/>
      <c r="F158" s="152"/>
      <c r="G158" s="151"/>
      <c r="H158" s="150"/>
    </row>
    <row r="159" spans="1:8" ht="25.5">
      <c r="A159" s="168"/>
      <c r="B159" s="168" t="s">
        <v>122</v>
      </c>
      <c r="C159" s="169" t="s">
        <v>302</v>
      </c>
      <c r="D159" s="167">
        <v>236.4</v>
      </c>
      <c r="E159" s="153"/>
      <c r="F159" s="152"/>
      <c r="G159" s="151"/>
      <c r="H159" s="150"/>
    </row>
    <row r="160" spans="1:8" ht="54.75" customHeight="1">
      <c r="A160" s="168" t="s">
        <v>577</v>
      </c>
      <c r="B160" s="168"/>
      <c r="C160" s="169" t="s">
        <v>576</v>
      </c>
      <c r="D160" s="167">
        <f>D161</f>
        <v>7.6</v>
      </c>
      <c r="E160" s="153"/>
      <c r="F160" s="152"/>
      <c r="G160" s="151"/>
      <c r="H160" s="150"/>
    </row>
    <row r="161" spans="1:8" ht="25.5">
      <c r="A161" s="168"/>
      <c r="B161" s="168" t="s">
        <v>122</v>
      </c>
      <c r="C161" s="169" t="s">
        <v>302</v>
      </c>
      <c r="D161" s="167">
        <v>7.6</v>
      </c>
      <c r="E161" s="153"/>
      <c r="F161" s="152"/>
      <c r="G161" s="151"/>
      <c r="H161" s="150"/>
    </row>
    <row r="162" spans="1:8" ht="38.25" hidden="1">
      <c r="A162" s="168" t="s">
        <v>462</v>
      </c>
      <c r="B162" s="168"/>
      <c r="C162" s="169" t="s">
        <v>567</v>
      </c>
      <c r="D162" s="167">
        <f>D163</f>
        <v>0</v>
      </c>
      <c r="E162" s="155"/>
      <c r="F162" s="148"/>
      <c r="G162" s="154"/>
      <c r="H162" s="146"/>
    </row>
    <row r="163" spans="1:8" ht="12.75" hidden="1">
      <c r="A163" s="168"/>
      <c r="B163" s="168" t="s">
        <v>123</v>
      </c>
      <c r="C163" s="169" t="s">
        <v>124</v>
      </c>
      <c r="D163" s="167">
        <v>0</v>
      </c>
      <c r="E163" s="155"/>
      <c r="F163" s="148"/>
      <c r="G163" s="154"/>
      <c r="H163" s="146"/>
    </row>
    <row r="164" spans="1:8" ht="25.5">
      <c r="A164" s="168" t="s">
        <v>584</v>
      </c>
      <c r="B164" s="168"/>
      <c r="C164" s="275" t="s">
        <v>360</v>
      </c>
      <c r="D164" s="167">
        <f>D165</f>
        <v>94</v>
      </c>
      <c r="E164" s="155"/>
      <c r="F164" s="148"/>
      <c r="G164" s="154"/>
      <c r="H164" s="146"/>
    </row>
    <row r="165" spans="1:8" ht="12.75">
      <c r="A165" s="168"/>
      <c r="B165" s="168" t="s">
        <v>126</v>
      </c>
      <c r="C165" s="275" t="s">
        <v>127</v>
      </c>
      <c r="D165" s="167">
        <v>94</v>
      </c>
      <c r="E165" s="155"/>
      <c r="F165" s="148"/>
      <c r="G165" s="154"/>
      <c r="H165" s="146"/>
    </row>
    <row r="166" spans="1:8" ht="25.5">
      <c r="A166" s="168" t="s">
        <v>386</v>
      </c>
      <c r="B166" s="168"/>
      <c r="C166" s="171" t="s">
        <v>239</v>
      </c>
      <c r="D166" s="167">
        <f>D167</f>
        <v>131.79</v>
      </c>
      <c r="E166" s="153">
        <f>E167</f>
        <v>172.5</v>
      </c>
      <c r="F166" s="152">
        <f>F167</f>
        <v>0</v>
      </c>
      <c r="G166" s="151">
        <f>G167</f>
        <v>0</v>
      </c>
      <c r="H166" s="150">
        <f>H167</f>
        <v>0</v>
      </c>
    </row>
    <row r="167" spans="1:8" ht="12.75">
      <c r="A167" s="168"/>
      <c r="B167" s="168" t="s">
        <v>188</v>
      </c>
      <c r="C167" s="171" t="s">
        <v>162</v>
      </c>
      <c r="D167" s="167">
        <v>131.79</v>
      </c>
      <c r="E167" s="155">
        <v>172.5</v>
      </c>
      <c r="F167" s="148"/>
      <c r="G167" s="154"/>
      <c r="H167" s="146"/>
    </row>
    <row r="168" spans="1:8" ht="25.5">
      <c r="A168" s="168" t="s">
        <v>629</v>
      </c>
      <c r="B168" s="168"/>
      <c r="C168" s="171" t="s">
        <v>628</v>
      </c>
      <c r="D168" s="167">
        <f>D169</f>
        <v>56.9</v>
      </c>
      <c r="E168" s="155"/>
      <c r="F168" s="148"/>
      <c r="G168" s="154"/>
      <c r="H168" s="146"/>
    </row>
    <row r="169" spans="1:8" ht="12.75">
      <c r="A169" s="168"/>
      <c r="B169" s="168" t="s">
        <v>188</v>
      </c>
      <c r="C169" s="171" t="s">
        <v>162</v>
      </c>
      <c r="D169" s="167">
        <v>56.9</v>
      </c>
      <c r="E169" s="155"/>
      <c r="F169" s="148"/>
      <c r="G169" s="154"/>
      <c r="H169" s="146"/>
    </row>
    <row r="170" spans="1:8" ht="38.25">
      <c r="A170" s="168" t="s">
        <v>649</v>
      </c>
      <c r="B170" s="168"/>
      <c r="C170" s="171" t="s">
        <v>633</v>
      </c>
      <c r="D170" s="167">
        <f>D171</f>
        <v>1016.92</v>
      </c>
      <c r="E170" s="155"/>
      <c r="F170" s="148"/>
      <c r="G170" s="154"/>
      <c r="H170" s="146"/>
    </row>
    <row r="171" spans="1:8" ht="12.75">
      <c r="A171" s="168"/>
      <c r="B171" s="168" t="s">
        <v>188</v>
      </c>
      <c r="C171" s="171" t="s">
        <v>162</v>
      </c>
      <c r="D171" s="167">
        <v>1016.92</v>
      </c>
      <c r="E171" s="155"/>
      <c r="F171" s="148"/>
      <c r="G171" s="154"/>
      <c r="H171" s="146"/>
    </row>
    <row r="172" spans="1:8" ht="25.5" hidden="1">
      <c r="A172" s="168" t="s">
        <v>477</v>
      </c>
      <c r="B172" s="168"/>
      <c r="C172" s="171" t="s">
        <v>478</v>
      </c>
      <c r="D172" s="167">
        <f>D173</f>
        <v>0</v>
      </c>
      <c r="E172" s="153" t="e">
        <f>#REF!</f>
        <v>#REF!</v>
      </c>
      <c r="F172" s="152" t="e">
        <f>#REF!</f>
        <v>#REF!</v>
      </c>
      <c r="G172" s="151" t="e">
        <f>#REF!</f>
        <v>#REF!</v>
      </c>
      <c r="H172" s="150" t="e">
        <f>#REF!</f>
        <v>#REF!</v>
      </c>
    </row>
    <row r="173" spans="1:8" ht="12.75" hidden="1">
      <c r="A173" s="168"/>
      <c r="B173" s="168" t="s">
        <v>188</v>
      </c>
      <c r="C173" s="171" t="s">
        <v>162</v>
      </c>
      <c r="D173" s="167"/>
      <c r="E173" s="155"/>
      <c r="F173" s="148"/>
      <c r="G173" s="154"/>
      <c r="H173" s="146"/>
    </row>
    <row r="174" spans="1:8" ht="24.75" customHeight="1">
      <c r="A174" s="168" t="s">
        <v>477</v>
      </c>
      <c r="B174" s="168"/>
      <c r="C174" s="171" t="s">
        <v>647</v>
      </c>
      <c r="D174" s="167">
        <f>D175</f>
        <v>19.37</v>
      </c>
      <c r="E174" s="155"/>
      <c r="F174" s="148"/>
      <c r="G174" s="154"/>
      <c r="H174" s="146"/>
    </row>
    <row r="175" spans="1:8" ht="12.75">
      <c r="A175" s="168"/>
      <c r="B175" s="168" t="s">
        <v>188</v>
      </c>
      <c r="C175" s="171" t="s">
        <v>162</v>
      </c>
      <c r="D175" s="167">
        <v>19.37</v>
      </c>
      <c r="E175" s="155"/>
      <c r="F175" s="148"/>
      <c r="G175" s="154"/>
      <c r="H175" s="146"/>
    </row>
    <row r="176" spans="1:8" ht="25.5">
      <c r="A176" s="168" t="s">
        <v>479</v>
      </c>
      <c r="B176" s="168"/>
      <c r="C176" s="171" t="s">
        <v>648</v>
      </c>
      <c r="D176" s="167">
        <f>D177</f>
        <v>19.37</v>
      </c>
      <c r="E176" s="155"/>
      <c r="F176" s="148"/>
      <c r="G176" s="154"/>
      <c r="H176" s="146"/>
    </row>
    <row r="177" spans="1:8" ht="12.75">
      <c r="A177" s="168"/>
      <c r="B177" s="168" t="s">
        <v>188</v>
      </c>
      <c r="C177" s="171" t="s">
        <v>162</v>
      </c>
      <c r="D177" s="167">
        <v>19.37</v>
      </c>
      <c r="E177" s="155"/>
      <c r="F177" s="148"/>
      <c r="G177" s="154"/>
      <c r="H177" s="146"/>
    </row>
    <row r="178" spans="1:8" ht="38.25">
      <c r="A178" s="168" t="s">
        <v>512</v>
      </c>
      <c r="B178" s="168"/>
      <c r="C178" s="171" t="s">
        <v>511</v>
      </c>
      <c r="D178" s="167">
        <f>D179</f>
        <v>50.08</v>
      </c>
      <c r="E178" s="155"/>
      <c r="F178" s="148"/>
      <c r="G178" s="154"/>
      <c r="H178" s="146"/>
    </row>
    <row r="179" spans="1:8" ht="12.75">
      <c r="A179" s="168"/>
      <c r="B179" s="168" t="s">
        <v>188</v>
      </c>
      <c r="C179" s="171" t="s">
        <v>162</v>
      </c>
      <c r="D179" s="167">
        <v>50.08</v>
      </c>
      <c r="E179" s="155"/>
      <c r="F179" s="148"/>
      <c r="G179" s="154"/>
      <c r="H179" s="146"/>
    </row>
    <row r="180" spans="1:8" ht="12.75" hidden="1">
      <c r="A180" s="126" t="s">
        <v>362</v>
      </c>
      <c r="B180" s="126"/>
      <c r="C180" s="201" t="s">
        <v>561</v>
      </c>
      <c r="D180" s="167">
        <f>D181</f>
        <v>0</v>
      </c>
      <c r="E180" s="155"/>
      <c r="F180" s="148"/>
      <c r="G180" s="154"/>
      <c r="H180" s="146"/>
    </row>
    <row r="181" spans="2:8" ht="12.75" hidden="1">
      <c r="B181" s="126" t="s">
        <v>123</v>
      </c>
      <c r="C181" s="201" t="s">
        <v>124</v>
      </c>
      <c r="D181" s="330">
        <v>0</v>
      </c>
      <c r="E181" s="155"/>
      <c r="F181" s="148"/>
      <c r="G181" s="154"/>
      <c r="H181" s="146"/>
    </row>
    <row r="182" spans="1:8" ht="12.75">
      <c r="A182" s="168" t="s">
        <v>363</v>
      </c>
      <c r="B182" s="168"/>
      <c r="C182" s="169" t="s">
        <v>79</v>
      </c>
      <c r="D182" s="167">
        <f>D183</f>
        <v>25</v>
      </c>
      <c r="E182" s="155"/>
      <c r="F182" s="148"/>
      <c r="G182" s="154"/>
      <c r="H182" s="146"/>
    </row>
    <row r="183" spans="1:8" ht="12.75">
      <c r="A183" s="293"/>
      <c r="B183" s="168" t="s">
        <v>123</v>
      </c>
      <c r="C183" s="169" t="s">
        <v>124</v>
      </c>
      <c r="D183" s="167">
        <v>25</v>
      </c>
      <c r="E183" s="155"/>
      <c r="F183" s="148"/>
      <c r="G183" s="154"/>
      <c r="H183" s="146"/>
    </row>
    <row r="184" spans="1:8" ht="12.75" hidden="1">
      <c r="A184" s="168" t="s">
        <v>364</v>
      </c>
      <c r="B184" s="168"/>
      <c r="C184" s="169" t="s">
        <v>72</v>
      </c>
      <c r="D184" s="167">
        <f>D185</f>
        <v>0</v>
      </c>
      <c r="E184" s="155"/>
      <c r="F184" s="148"/>
      <c r="G184" s="154"/>
      <c r="H184" s="146"/>
    </row>
    <row r="185" spans="1:8" ht="25.5" hidden="1">
      <c r="A185" s="168"/>
      <c r="B185" s="168" t="s">
        <v>122</v>
      </c>
      <c r="C185" s="169" t="s">
        <v>302</v>
      </c>
      <c r="D185" s="167">
        <v>0</v>
      </c>
      <c r="E185" s="155"/>
      <c r="F185" s="148"/>
      <c r="G185" s="154"/>
      <c r="H185" s="146"/>
    </row>
    <row r="186" spans="1:8" ht="12.75">
      <c r="A186" s="168" t="s">
        <v>444</v>
      </c>
      <c r="B186" s="168"/>
      <c r="C186" s="169" t="s">
        <v>461</v>
      </c>
      <c r="D186" s="167">
        <f>D187</f>
        <v>200</v>
      </c>
      <c r="E186" s="155"/>
      <c r="F186" s="148"/>
      <c r="G186" s="154"/>
      <c r="H186" s="146"/>
    </row>
    <row r="187" spans="1:8" ht="12.75">
      <c r="A187" s="168"/>
      <c r="B187" s="168" t="s">
        <v>123</v>
      </c>
      <c r="C187" s="169" t="s">
        <v>124</v>
      </c>
      <c r="D187" s="167">
        <v>200</v>
      </c>
      <c r="E187" s="155"/>
      <c r="F187" s="148"/>
      <c r="G187" s="154"/>
      <c r="H187" s="146"/>
    </row>
    <row r="188" spans="1:8" ht="25.5">
      <c r="A188" s="168" t="s">
        <v>552</v>
      </c>
      <c r="B188" s="168"/>
      <c r="C188" s="169" t="s">
        <v>554</v>
      </c>
      <c r="D188" s="167">
        <f>D189</f>
        <v>60.18</v>
      </c>
      <c r="E188" s="155"/>
      <c r="F188" s="148"/>
      <c r="G188" s="154"/>
      <c r="H188" s="146"/>
    </row>
    <row r="189" spans="1:8" ht="12.75">
      <c r="A189" s="168"/>
      <c r="B189" s="168" t="s">
        <v>553</v>
      </c>
      <c r="C189" s="169" t="s">
        <v>555</v>
      </c>
      <c r="D189" s="167">
        <v>60.18</v>
      </c>
      <c r="E189" s="155"/>
      <c r="F189" s="148"/>
      <c r="G189" s="154"/>
      <c r="H189" s="146"/>
    </row>
    <row r="190" spans="1:8" ht="38.25" hidden="1">
      <c r="A190" s="168" t="s">
        <v>665</v>
      </c>
      <c r="B190" s="168"/>
      <c r="C190" s="169" t="s">
        <v>666</v>
      </c>
      <c r="D190" s="167">
        <f>D191</f>
        <v>0</v>
      </c>
      <c r="E190" s="155"/>
      <c r="F190" s="148"/>
      <c r="G190" s="154"/>
      <c r="H190" s="146"/>
    </row>
    <row r="191" spans="1:8" ht="12.75" hidden="1">
      <c r="A191" s="168"/>
      <c r="B191" s="168" t="s">
        <v>188</v>
      </c>
      <c r="C191" s="171" t="s">
        <v>162</v>
      </c>
      <c r="D191" s="167">
        <v>0</v>
      </c>
      <c r="E191" s="155"/>
      <c r="F191" s="148"/>
      <c r="G191" s="154"/>
      <c r="H191" s="146"/>
    </row>
    <row r="192" spans="1:8" ht="25.5" hidden="1">
      <c r="A192" s="168" t="s">
        <v>697</v>
      </c>
      <c r="B192" s="168"/>
      <c r="C192" s="169" t="s">
        <v>696</v>
      </c>
      <c r="D192" s="167">
        <f>D193</f>
        <v>0</v>
      </c>
      <c r="E192" s="155"/>
      <c r="F192" s="148"/>
      <c r="G192" s="154"/>
      <c r="H192" s="146"/>
    </row>
    <row r="193" spans="1:8" ht="12.75" hidden="1">
      <c r="A193" s="168"/>
      <c r="B193" s="168" t="s">
        <v>188</v>
      </c>
      <c r="C193" s="338" t="s">
        <v>162</v>
      </c>
      <c r="D193" s="167"/>
      <c r="E193" s="155"/>
      <c r="F193" s="148"/>
      <c r="G193" s="154"/>
      <c r="H193" s="146"/>
    </row>
    <row r="194" spans="1:8" ht="12.75">
      <c r="A194" s="293"/>
      <c r="B194" s="293"/>
      <c r="C194" s="411" t="s">
        <v>165</v>
      </c>
      <c r="D194" s="205">
        <f>D8+D27+D50+D84+D88+D131+D153+D142+D149</f>
        <v>31706.6</v>
      </c>
      <c r="E194" s="155"/>
      <c r="F194" s="148"/>
      <c r="G194" s="154"/>
      <c r="H194" s="146"/>
    </row>
    <row r="195" spans="5:8" ht="12.75">
      <c r="E195" s="155"/>
      <c r="F195" s="148"/>
      <c r="G195" s="154"/>
      <c r="H195" s="146"/>
    </row>
    <row r="196" spans="5:8" ht="12.75">
      <c r="E196" s="155"/>
      <c r="F196" s="148"/>
      <c r="G196" s="154"/>
      <c r="H196" s="146"/>
    </row>
    <row r="197" spans="5:8" ht="12.75">
      <c r="E197" s="149"/>
      <c r="F197" s="148"/>
      <c r="G197" s="154">
        <v>4706.4</v>
      </c>
      <c r="H197" s="146"/>
    </row>
    <row r="198" spans="5:8" ht="12.75">
      <c r="E198" s="153">
        <f>E199</f>
        <v>0</v>
      </c>
      <c r="F198" s="152">
        <f>F199</f>
        <v>0</v>
      </c>
      <c r="G198" s="151">
        <f>G199</f>
        <v>300</v>
      </c>
      <c r="H198" s="150">
        <f>H199</f>
        <v>0</v>
      </c>
    </row>
    <row r="199" spans="5:8" ht="12.75">
      <c r="E199" s="149"/>
      <c r="F199" s="148"/>
      <c r="G199" s="147">
        <v>300</v>
      </c>
      <c r="H199" s="146"/>
    </row>
    <row r="200" spans="1:8" s="141" customFormat="1" ht="12.75">
      <c r="A200" s="410"/>
      <c r="B200" s="410"/>
      <c r="C200" s="410"/>
      <c r="D200" s="331"/>
      <c r="E200" s="145" t="e">
        <f>#REF!+#REF!+E8+#REF!+#REF!+#REF!+#REF!+E86+E92+#REF!+#REF!+#REF!+#REF!+#REF!+#REF!+#REF!</f>
        <v>#REF!</v>
      </c>
      <c r="F200" s="144" t="e">
        <f>#REF!+#REF!+F8+#REF!+#REF!+#REF!+#REF!+F86+F92+#REF!+#REF!+#REF!+#REF!+#REF!+#REF!+#REF!</f>
        <v>#REF!</v>
      </c>
      <c r="G200" s="143" t="e">
        <f>#REF!+#REF!+G8+#REF!+#REF!+#REF!+#REF!+G86+G92+#REF!+#REF!+#REF!+#REF!+#REF!+#REF!+#REF!</f>
        <v>#REF!</v>
      </c>
      <c r="H200" s="142" t="e">
        <f>#REF!+#REF!+H8+#REF!+#REF!+#REF!+#REF!+H86+H92+#REF!+#REF!+#REF!+#REF!+#REF!+#REF!+#REF!</f>
        <v>#REF!</v>
      </c>
    </row>
  </sheetData>
  <sheetProtection/>
  <mergeCells count="3">
    <mergeCell ref="C2:D2"/>
    <mergeCell ref="A4:D4"/>
    <mergeCell ref="C1:D1"/>
  </mergeCells>
  <printOptions/>
  <pageMargins left="0.3937007874015748" right="0" top="0.3937007874015748" bottom="0" header="0.5118110236220472" footer="0.5118110236220472"/>
  <pageSetup fitToHeight="1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2"/>
  <sheetViews>
    <sheetView zoomScalePageLayoutView="0" workbookViewId="0" topLeftCell="A121">
      <selection activeCell="A1" sqref="A1:I16384"/>
    </sheetView>
  </sheetViews>
  <sheetFormatPr defaultColWidth="9.00390625" defaultRowHeight="12.75"/>
  <cols>
    <col min="1" max="1" width="13.8515625" style="410" customWidth="1"/>
    <col min="2" max="2" width="7.28125" style="410" customWidth="1"/>
    <col min="3" max="3" width="63.00390625" style="410" customWidth="1"/>
    <col min="4" max="4" width="15.28125" style="331" customWidth="1"/>
    <col min="5" max="5" width="13.7109375" style="270" hidden="1" customWidth="1"/>
    <col min="6" max="6" width="12.8515625" style="270" hidden="1" customWidth="1"/>
    <col min="7" max="7" width="13.7109375" style="270" hidden="1" customWidth="1"/>
    <col min="8" max="8" width="10.28125" style="270" hidden="1" customWidth="1"/>
    <col min="9" max="9" width="14.57421875" style="378" customWidth="1"/>
    <col min="10" max="16384" width="9.00390625" style="139" customWidth="1"/>
  </cols>
  <sheetData>
    <row r="1" spans="1:9" ht="12.75">
      <c r="A1" s="378"/>
      <c r="B1" s="378"/>
      <c r="C1" s="508" t="s">
        <v>402</v>
      </c>
      <c r="D1" s="508"/>
      <c r="E1" s="508"/>
      <c r="F1" s="508"/>
      <c r="G1" s="508"/>
      <c r="H1" s="508"/>
      <c r="I1" s="508"/>
    </row>
    <row r="2" spans="1:9" ht="12.75">
      <c r="A2" s="386"/>
      <c r="B2" s="378"/>
      <c r="C2" s="506" t="s">
        <v>660</v>
      </c>
      <c r="D2" s="506"/>
      <c r="E2" s="506"/>
      <c r="F2" s="506"/>
      <c r="G2" s="506"/>
      <c r="H2" s="506"/>
      <c r="I2" s="506"/>
    </row>
    <row r="3" spans="1:9" ht="12.75">
      <c r="A3" s="378"/>
      <c r="B3" s="378"/>
      <c r="C3" s="270"/>
      <c r="D3" s="270"/>
      <c r="I3" s="278" t="s">
        <v>731</v>
      </c>
    </row>
    <row r="4" spans="1:9" ht="45.75" customHeight="1">
      <c r="A4" s="507" t="s">
        <v>716</v>
      </c>
      <c r="B4" s="507"/>
      <c r="C4" s="507"/>
      <c r="D4" s="507"/>
      <c r="E4" s="507"/>
      <c r="F4" s="507"/>
      <c r="G4" s="507"/>
      <c r="H4" s="507"/>
      <c r="I4" s="507"/>
    </row>
    <row r="5" spans="1:4" ht="12.75">
      <c r="A5" s="387"/>
      <c r="B5" s="388"/>
      <c r="C5" s="388"/>
      <c r="D5" s="271"/>
    </row>
    <row r="6" spans="1:9" ht="38.25">
      <c r="A6" s="126" t="s">
        <v>314</v>
      </c>
      <c r="B6" s="126" t="s">
        <v>313</v>
      </c>
      <c r="C6" s="389" t="s">
        <v>184</v>
      </c>
      <c r="D6" s="272" t="s">
        <v>717</v>
      </c>
      <c r="E6" s="272" t="s">
        <v>311</v>
      </c>
      <c r="F6" s="272" t="s">
        <v>310</v>
      </c>
      <c r="G6" s="272" t="s">
        <v>309</v>
      </c>
      <c r="H6" s="370" t="s">
        <v>308</v>
      </c>
      <c r="I6" s="412" t="s">
        <v>718</v>
      </c>
    </row>
    <row r="7" spans="1:9" s="157" customFormat="1" ht="11.25">
      <c r="A7" s="390">
        <v>1</v>
      </c>
      <c r="B7" s="390">
        <v>2</v>
      </c>
      <c r="C7" s="391">
        <v>3</v>
      </c>
      <c r="D7" s="273">
        <v>4</v>
      </c>
      <c r="E7" s="413">
        <v>5</v>
      </c>
      <c r="F7" s="413">
        <v>6</v>
      </c>
      <c r="G7" s="413">
        <v>7</v>
      </c>
      <c r="H7" s="414">
        <v>8</v>
      </c>
      <c r="I7" s="415"/>
    </row>
    <row r="8" spans="1:9" s="141" customFormat="1" ht="29.25" customHeight="1">
      <c r="A8" s="293" t="s">
        <v>316</v>
      </c>
      <c r="B8" s="293"/>
      <c r="C8" s="172" t="s">
        <v>738</v>
      </c>
      <c r="D8" s="205">
        <f>D9+D12+D15</f>
        <v>10800</v>
      </c>
      <c r="E8" s="416" t="e">
        <f>E9+#REF!+#REF!+#REF!+E15+#REF!</f>
        <v>#REF!</v>
      </c>
      <c r="F8" s="416" t="e">
        <f>F9+#REF!+#REF!+#REF!+F15+#REF!</f>
        <v>#REF!</v>
      </c>
      <c r="G8" s="416" t="e">
        <f>G9+#REF!+#REF!+#REF!+G15+#REF!</f>
        <v>#REF!</v>
      </c>
      <c r="H8" s="417" t="e">
        <f>H9+#REF!+#REF!+#REF!+H15+#REF!</f>
        <v>#REF!</v>
      </c>
      <c r="I8" s="418">
        <f>I9+I12+I15</f>
        <v>10800</v>
      </c>
    </row>
    <row r="9" spans="1:9" s="141" customFormat="1" ht="38.25">
      <c r="A9" s="177" t="s">
        <v>427</v>
      </c>
      <c r="B9" s="177"/>
      <c r="C9" s="392" t="s">
        <v>451</v>
      </c>
      <c r="D9" s="167">
        <f>D10</f>
        <v>10800</v>
      </c>
      <c r="E9" s="419" t="e">
        <f>#REF!</f>
        <v>#REF!</v>
      </c>
      <c r="F9" s="419" t="e">
        <f>#REF!</f>
        <v>#REF!</v>
      </c>
      <c r="G9" s="419" t="e">
        <f>#REF!</f>
        <v>#REF!</v>
      </c>
      <c r="H9" s="420" t="e">
        <f>#REF!</f>
        <v>#REF!</v>
      </c>
      <c r="I9" s="421">
        <f>I10</f>
        <v>10800</v>
      </c>
    </row>
    <row r="10" spans="1:9" ht="25.5">
      <c r="A10" s="168" t="s">
        <v>428</v>
      </c>
      <c r="B10" s="168"/>
      <c r="C10" s="169" t="s">
        <v>303</v>
      </c>
      <c r="D10" s="167">
        <f>D11</f>
        <v>10800</v>
      </c>
      <c r="E10" s="419">
        <f>E11</f>
        <v>62460.62</v>
      </c>
      <c r="F10" s="419">
        <f>F11</f>
        <v>0</v>
      </c>
      <c r="G10" s="419">
        <f>G11</f>
        <v>0</v>
      </c>
      <c r="H10" s="420">
        <f>H11</f>
        <v>0</v>
      </c>
      <c r="I10" s="421">
        <f>I11</f>
        <v>10800</v>
      </c>
    </row>
    <row r="11" spans="1:9" ht="25.5">
      <c r="A11" s="168"/>
      <c r="B11" s="168" t="s">
        <v>125</v>
      </c>
      <c r="C11" s="393" t="s">
        <v>278</v>
      </c>
      <c r="D11" s="167">
        <v>10800</v>
      </c>
      <c r="E11" s="422">
        <v>62460.62</v>
      </c>
      <c r="F11" s="423"/>
      <c r="G11" s="423"/>
      <c r="H11" s="424"/>
      <c r="I11" s="421">
        <v>10800</v>
      </c>
    </row>
    <row r="12" spans="1:9" ht="12.75" hidden="1">
      <c r="A12" s="168" t="s">
        <v>429</v>
      </c>
      <c r="B12" s="168"/>
      <c r="C12" s="393" t="s">
        <v>430</v>
      </c>
      <c r="D12" s="167">
        <f>D13</f>
        <v>0</v>
      </c>
      <c r="E12" s="422"/>
      <c r="F12" s="423"/>
      <c r="G12" s="423"/>
      <c r="H12" s="424"/>
      <c r="I12" s="421">
        <f>I13</f>
        <v>0</v>
      </c>
    </row>
    <row r="13" spans="1:9" ht="25.5" hidden="1">
      <c r="A13" s="168" t="s">
        <v>431</v>
      </c>
      <c r="B13" s="168"/>
      <c r="C13" s="393" t="s">
        <v>303</v>
      </c>
      <c r="D13" s="167">
        <f>D14</f>
        <v>0</v>
      </c>
      <c r="E13" s="422"/>
      <c r="F13" s="423"/>
      <c r="G13" s="423"/>
      <c r="H13" s="424"/>
      <c r="I13" s="421">
        <f>I14</f>
        <v>0</v>
      </c>
    </row>
    <row r="14" spans="1:9" ht="25.5" hidden="1">
      <c r="A14" s="168"/>
      <c r="B14" s="168" t="s">
        <v>125</v>
      </c>
      <c r="C14" s="393" t="s">
        <v>278</v>
      </c>
      <c r="D14" s="167"/>
      <c r="E14" s="422"/>
      <c r="F14" s="423"/>
      <c r="G14" s="423"/>
      <c r="H14" s="424"/>
      <c r="I14" s="421"/>
    </row>
    <row r="15" spans="1:9" ht="25.5" hidden="1">
      <c r="A15" s="168" t="s">
        <v>317</v>
      </c>
      <c r="B15" s="168"/>
      <c r="C15" s="169" t="s">
        <v>459</v>
      </c>
      <c r="D15" s="167">
        <f>D16</f>
        <v>0</v>
      </c>
      <c r="E15" s="419" t="e">
        <f>E16+#REF!+#REF!</f>
        <v>#REF!</v>
      </c>
      <c r="F15" s="419" t="e">
        <f>F16+#REF!+#REF!</f>
        <v>#REF!</v>
      </c>
      <c r="G15" s="419" t="e">
        <f>G16+#REF!+#REF!</f>
        <v>#REF!</v>
      </c>
      <c r="H15" s="420" t="e">
        <f>H16+#REF!+#REF!</f>
        <v>#REF!</v>
      </c>
      <c r="I15" s="421">
        <f>I16</f>
        <v>0</v>
      </c>
    </row>
    <row r="16" spans="1:9" ht="54" customHeight="1" hidden="1">
      <c r="A16" s="168" t="s">
        <v>578</v>
      </c>
      <c r="B16" s="168"/>
      <c r="C16" s="169" t="s">
        <v>473</v>
      </c>
      <c r="D16" s="167">
        <f>D17</f>
        <v>0</v>
      </c>
      <c r="E16" s="419">
        <f>E17</f>
        <v>0</v>
      </c>
      <c r="F16" s="419">
        <f>F17</f>
        <v>1100</v>
      </c>
      <c r="G16" s="419">
        <f>G17</f>
        <v>0</v>
      </c>
      <c r="H16" s="420">
        <f>H17</f>
        <v>0</v>
      </c>
      <c r="I16" s="425">
        <f>I17</f>
        <v>0</v>
      </c>
    </row>
    <row r="17" spans="1:9" ht="25.5" hidden="1">
      <c r="A17" s="168"/>
      <c r="B17" s="168" t="s">
        <v>125</v>
      </c>
      <c r="C17" s="393" t="s">
        <v>278</v>
      </c>
      <c r="D17" s="167">
        <v>0</v>
      </c>
      <c r="E17" s="423"/>
      <c r="F17" s="423">
        <v>1100</v>
      </c>
      <c r="G17" s="423"/>
      <c r="H17" s="424"/>
      <c r="I17" s="425">
        <v>0</v>
      </c>
    </row>
    <row r="18" spans="1:9" ht="38.25">
      <c r="A18" s="293" t="s">
        <v>395</v>
      </c>
      <c r="B18" s="293"/>
      <c r="C18" s="394" t="s">
        <v>733</v>
      </c>
      <c r="D18" s="205">
        <f>D19</f>
        <v>722</v>
      </c>
      <c r="E18" s="426"/>
      <c r="F18" s="426"/>
      <c r="G18" s="426"/>
      <c r="H18" s="427"/>
      <c r="I18" s="428">
        <f>I19</f>
        <v>722</v>
      </c>
    </row>
    <row r="19" spans="1:9" ht="25.5">
      <c r="A19" s="168" t="s">
        <v>481</v>
      </c>
      <c r="B19" s="168"/>
      <c r="C19" s="169" t="s">
        <v>482</v>
      </c>
      <c r="D19" s="167">
        <f aca="true" t="shared" si="0" ref="D19:I19">D20+D22</f>
        <v>722</v>
      </c>
      <c r="E19" s="167">
        <f t="shared" si="0"/>
        <v>0</v>
      </c>
      <c r="F19" s="167">
        <f t="shared" si="0"/>
        <v>0</v>
      </c>
      <c r="G19" s="167">
        <f t="shared" si="0"/>
        <v>0</v>
      </c>
      <c r="H19" s="167">
        <f t="shared" si="0"/>
        <v>0</v>
      </c>
      <c r="I19" s="167">
        <f t="shared" si="0"/>
        <v>722</v>
      </c>
    </row>
    <row r="20" spans="1:9" ht="38.25">
      <c r="A20" s="168" t="s">
        <v>524</v>
      </c>
      <c r="B20" s="168"/>
      <c r="C20" s="169" t="s">
        <v>525</v>
      </c>
      <c r="D20" s="167">
        <f>D21</f>
        <v>370</v>
      </c>
      <c r="E20" s="423"/>
      <c r="F20" s="423"/>
      <c r="G20" s="423"/>
      <c r="H20" s="424"/>
      <c r="I20" s="425">
        <f>I21</f>
        <v>370</v>
      </c>
    </row>
    <row r="21" spans="1:9" ht="25.5">
      <c r="A21" s="168"/>
      <c r="B21" s="168" t="s">
        <v>122</v>
      </c>
      <c r="C21" s="169" t="s">
        <v>302</v>
      </c>
      <c r="D21" s="167">
        <v>370</v>
      </c>
      <c r="E21" s="423"/>
      <c r="F21" s="423"/>
      <c r="G21" s="423"/>
      <c r="H21" s="424"/>
      <c r="I21" s="425">
        <v>370</v>
      </c>
    </row>
    <row r="22" spans="1:9" ht="25.5">
      <c r="A22" s="168" t="s">
        <v>589</v>
      </c>
      <c r="B22" s="168"/>
      <c r="C22" s="169" t="s">
        <v>588</v>
      </c>
      <c r="D22" s="167">
        <f>D23</f>
        <v>352</v>
      </c>
      <c r="E22" s="423"/>
      <c r="F22" s="423"/>
      <c r="G22" s="423"/>
      <c r="H22" s="424"/>
      <c r="I22" s="425">
        <f>I23</f>
        <v>352</v>
      </c>
    </row>
    <row r="23" spans="1:9" ht="25.5">
      <c r="A23" s="168"/>
      <c r="B23" s="168" t="s">
        <v>122</v>
      </c>
      <c r="C23" s="169" t="s">
        <v>302</v>
      </c>
      <c r="D23" s="167">
        <v>352</v>
      </c>
      <c r="E23" s="423"/>
      <c r="F23" s="423"/>
      <c r="G23" s="423"/>
      <c r="H23" s="424"/>
      <c r="I23" s="425">
        <v>352</v>
      </c>
    </row>
    <row r="24" spans="1:9" ht="12.75" hidden="1">
      <c r="A24" s="168"/>
      <c r="B24" s="168" t="s">
        <v>188</v>
      </c>
      <c r="C24" s="169" t="s">
        <v>162</v>
      </c>
      <c r="D24" s="167"/>
      <c r="E24" s="423"/>
      <c r="F24" s="423"/>
      <c r="G24" s="423"/>
      <c r="H24" s="424"/>
      <c r="I24" s="425">
        <v>0</v>
      </c>
    </row>
    <row r="25" spans="1:9" ht="27" customHeight="1">
      <c r="A25" s="395" t="s">
        <v>369</v>
      </c>
      <c r="B25" s="168"/>
      <c r="C25" s="396" t="s">
        <v>734</v>
      </c>
      <c r="D25" s="205">
        <f>D26+D34</f>
        <v>12261.9</v>
      </c>
      <c r="E25" s="423"/>
      <c r="F25" s="423"/>
      <c r="G25" s="423"/>
      <c r="H25" s="424"/>
      <c r="I25" s="429">
        <f>I26+I34</f>
        <v>12352.7</v>
      </c>
    </row>
    <row r="26" spans="1:9" ht="12.75">
      <c r="A26" s="175" t="s">
        <v>370</v>
      </c>
      <c r="B26" s="168"/>
      <c r="C26" s="397" t="s">
        <v>438</v>
      </c>
      <c r="D26" s="167">
        <f>D27</f>
        <v>6028.9</v>
      </c>
      <c r="E26" s="423"/>
      <c r="F26" s="423"/>
      <c r="G26" s="423"/>
      <c r="H26" s="424"/>
      <c r="I26" s="430">
        <f>I27</f>
        <v>6019.7</v>
      </c>
    </row>
    <row r="27" spans="1:9" ht="25.5">
      <c r="A27" s="175" t="s">
        <v>371</v>
      </c>
      <c r="B27" s="168"/>
      <c r="C27" s="398" t="s">
        <v>383</v>
      </c>
      <c r="D27" s="167">
        <f>D28+D30+D32</f>
        <v>6028.9</v>
      </c>
      <c r="E27" s="423"/>
      <c r="F27" s="423"/>
      <c r="G27" s="423"/>
      <c r="H27" s="424"/>
      <c r="I27" s="421">
        <f>I28+I30+I32</f>
        <v>6019.7</v>
      </c>
    </row>
    <row r="28" spans="1:9" ht="12.75">
      <c r="A28" s="100" t="s">
        <v>372</v>
      </c>
      <c r="B28" s="168"/>
      <c r="C28" s="431" t="s">
        <v>365</v>
      </c>
      <c r="D28" s="167">
        <f>D29</f>
        <v>6028.9</v>
      </c>
      <c r="E28" s="423"/>
      <c r="F28" s="423"/>
      <c r="G28" s="423"/>
      <c r="H28" s="424"/>
      <c r="I28" s="421">
        <f>I29</f>
        <v>6019.7</v>
      </c>
    </row>
    <row r="29" spans="1:9" ht="25.5">
      <c r="A29" s="175"/>
      <c r="B29" s="168" t="s">
        <v>122</v>
      </c>
      <c r="C29" s="399" t="s">
        <v>302</v>
      </c>
      <c r="D29" s="167">
        <v>6028.9</v>
      </c>
      <c r="E29" s="423"/>
      <c r="F29" s="423"/>
      <c r="G29" s="423"/>
      <c r="H29" s="424"/>
      <c r="I29" s="430">
        <v>6019.7</v>
      </c>
    </row>
    <row r="30" spans="1:9" ht="12.75" hidden="1">
      <c r="A30" s="175" t="s">
        <v>373</v>
      </c>
      <c r="B30" s="168"/>
      <c r="C30" s="398" t="s">
        <v>285</v>
      </c>
      <c r="D30" s="167">
        <f>D31</f>
        <v>0</v>
      </c>
      <c r="E30" s="423"/>
      <c r="F30" s="423"/>
      <c r="G30" s="423"/>
      <c r="H30" s="424"/>
      <c r="I30" s="432">
        <f>I31</f>
        <v>0</v>
      </c>
    </row>
    <row r="31" spans="1:9" ht="25.5" hidden="1">
      <c r="A31" s="175"/>
      <c r="B31" s="168" t="s">
        <v>122</v>
      </c>
      <c r="C31" s="398" t="s">
        <v>302</v>
      </c>
      <c r="D31" s="167"/>
      <c r="E31" s="423"/>
      <c r="F31" s="423"/>
      <c r="G31" s="423"/>
      <c r="H31" s="424"/>
      <c r="I31" s="432"/>
    </row>
    <row r="32" spans="1:9" ht="25.5" hidden="1">
      <c r="A32" s="175" t="s">
        <v>374</v>
      </c>
      <c r="B32" s="168"/>
      <c r="C32" s="398" t="s">
        <v>277</v>
      </c>
      <c r="D32" s="167">
        <f>D33</f>
        <v>0</v>
      </c>
      <c r="E32" s="423"/>
      <c r="F32" s="423"/>
      <c r="G32" s="423"/>
      <c r="H32" s="424"/>
      <c r="I32" s="432">
        <f>I33</f>
        <v>0</v>
      </c>
    </row>
    <row r="33" spans="1:9" ht="25.5" hidden="1">
      <c r="A33" s="175"/>
      <c r="B33" s="168" t="s">
        <v>122</v>
      </c>
      <c r="C33" s="398" t="s">
        <v>302</v>
      </c>
      <c r="D33" s="167">
        <v>0</v>
      </c>
      <c r="E33" s="423"/>
      <c r="F33" s="423"/>
      <c r="G33" s="423"/>
      <c r="H33" s="424"/>
      <c r="I33" s="432">
        <v>0</v>
      </c>
    </row>
    <row r="34" spans="1:9" ht="12.75">
      <c r="A34" s="175" t="s">
        <v>375</v>
      </c>
      <c r="B34" s="168"/>
      <c r="C34" s="401" t="s">
        <v>439</v>
      </c>
      <c r="D34" s="167">
        <f>D35</f>
        <v>6233</v>
      </c>
      <c r="E34" s="423"/>
      <c r="F34" s="423"/>
      <c r="G34" s="423"/>
      <c r="H34" s="424"/>
      <c r="I34" s="432">
        <f>I35</f>
        <v>6333</v>
      </c>
    </row>
    <row r="35" spans="1:9" ht="12.75">
      <c r="A35" s="175" t="s">
        <v>376</v>
      </c>
      <c r="B35" s="168"/>
      <c r="C35" s="398" t="s">
        <v>382</v>
      </c>
      <c r="D35" s="167">
        <f>D36+D38+D40+D42+D44</f>
        <v>6233</v>
      </c>
      <c r="E35" s="423"/>
      <c r="F35" s="423"/>
      <c r="G35" s="423"/>
      <c r="H35" s="424"/>
      <c r="I35" s="421">
        <f>I36+I38+I40+I42+I44</f>
        <v>6333</v>
      </c>
    </row>
    <row r="36" spans="1:9" ht="12.75">
      <c r="A36" s="100" t="s">
        <v>377</v>
      </c>
      <c r="B36" s="168"/>
      <c r="C36" s="131" t="s">
        <v>366</v>
      </c>
      <c r="D36" s="167">
        <f>D37</f>
        <v>1833</v>
      </c>
      <c r="E36" s="423"/>
      <c r="F36" s="423"/>
      <c r="G36" s="423"/>
      <c r="H36" s="424"/>
      <c r="I36" s="430">
        <f>I37</f>
        <v>1833</v>
      </c>
    </row>
    <row r="37" spans="1:9" ht="25.5">
      <c r="A37" s="100"/>
      <c r="B37" s="168" t="s">
        <v>122</v>
      </c>
      <c r="C37" s="131" t="s">
        <v>302</v>
      </c>
      <c r="D37" s="167">
        <v>1833</v>
      </c>
      <c r="E37" s="423"/>
      <c r="F37" s="423"/>
      <c r="G37" s="423"/>
      <c r="H37" s="424"/>
      <c r="I37" s="421">
        <v>1833</v>
      </c>
    </row>
    <row r="38" spans="1:9" ht="12.75" hidden="1">
      <c r="A38" s="100" t="s">
        <v>378</v>
      </c>
      <c r="B38" s="168"/>
      <c r="C38" s="131" t="s">
        <v>78</v>
      </c>
      <c r="D38" s="167"/>
      <c r="E38" s="423"/>
      <c r="F38" s="423"/>
      <c r="G38" s="423"/>
      <c r="H38" s="424"/>
      <c r="I38" s="430"/>
    </row>
    <row r="39" spans="1:9" ht="25.5" hidden="1">
      <c r="A39" s="100"/>
      <c r="B39" s="168" t="s">
        <v>122</v>
      </c>
      <c r="C39" s="131" t="s">
        <v>302</v>
      </c>
      <c r="D39" s="167"/>
      <c r="E39" s="423"/>
      <c r="F39" s="423"/>
      <c r="G39" s="423"/>
      <c r="H39" s="424"/>
      <c r="I39" s="432"/>
    </row>
    <row r="40" spans="1:9" ht="12.75">
      <c r="A40" s="100" t="s">
        <v>379</v>
      </c>
      <c r="B40" s="168"/>
      <c r="C40" s="131" t="s">
        <v>367</v>
      </c>
      <c r="D40" s="167">
        <f>D41</f>
        <v>4100</v>
      </c>
      <c r="E40" s="423"/>
      <c r="F40" s="423"/>
      <c r="G40" s="423"/>
      <c r="H40" s="424"/>
      <c r="I40" s="421">
        <f>I41</f>
        <v>4200</v>
      </c>
    </row>
    <row r="41" spans="1:9" ht="25.5">
      <c r="A41" s="100"/>
      <c r="B41" s="168" t="s">
        <v>122</v>
      </c>
      <c r="C41" s="131" t="s">
        <v>302</v>
      </c>
      <c r="D41" s="167">
        <v>4100</v>
      </c>
      <c r="E41" s="423"/>
      <c r="F41" s="423"/>
      <c r="G41" s="423"/>
      <c r="H41" s="424"/>
      <c r="I41" s="421">
        <v>4200</v>
      </c>
    </row>
    <row r="42" spans="1:9" ht="12.75" hidden="1">
      <c r="A42" s="100" t="s">
        <v>380</v>
      </c>
      <c r="B42" s="168"/>
      <c r="C42" s="433" t="s">
        <v>7</v>
      </c>
      <c r="D42" s="167">
        <f>D43</f>
        <v>0</v>
      </c>
      <c r="E42" s="423"/>
      <c r="F42" s="423"/>
      <c r="G42" s="423"/>
      <c r="H42" s="424"/>
      <c r="I42" s="421">
        <f>I43</f>
        <v>0</v>
      </c>
    </row>
    <row r="43" spans="1:9" ht="25.5" hidden="1">
      <c r="A43" s="100"/>
      <c r="B43" s="168" t="s">
        <v>122</v>
      </c>
      <c r="C43" s="433" t="s">
        <v>302</v>
      </c>
      <c r="D43" s="167"/>
      <c r="E43" s="423"/>
      <c r="F43" s="423"/>
      <c r="G43" s="423"/>
      <c r="H43" s="424"/>
      <c r="I43" s="425"/>
    </row>
    <row r="44" spans="1:9" ht="12.75">
      <c r="A44" s="100" t="s">
        <v>381</v>
      </c>
      <c r="B44" s="168"/>
      <c r="C44" s="433" t="s">
        <v>368</v>
      </c>
      <c r="D44" s="167">
        <f>D45</f>
        <v>300</v>
      </c>
      <c r="E44" s="423"/>
      <c r="F44" s="423"/>
      <c r="G44" s="423"/>
      <c r="H44" s="424"/>
      <c r="I44" s="430">
        <f>I45</f>
        <v>300</v>
      </c>
    </row>
    <row r="45" spans="1:9" ht="25.5">
      <c r="A45" s="168"/>
      <c r="B45" s="168" t="s">
        <v>122</v>
      </c>
      <c r="C45" s="393" t="s">
        <v>302</v>
      </c>
      <c r="D45" s="167">
        <v>300</v>
      </c>
      <c r="E45" s="423"/>
      <c r="F45" s="423"/>
      <c r="G45" s="423"/>
      <c r="H45" s="424"/>
      <c r="I45" s="421">
        <v>300</v>
      </c>
    </row>
    <row r="46" spans="1:9" s="141" customFormat="1" ht="44.25" customHeight="1" hidden="1">
      <c r="A46" s="293" t="s">
        <v>318</v>
      </c>
      <c r="B46" s="293"/>
      <c r="C46" s="172" t="s">
        <v>384</v>
      </c>
      <c r="D46" s="205">
        <f>D47</f>
        <v>0</v>
      </c>
      <c r="E46" s="416" t="e">
        <f>E47+#REF!</f>
        <v>#REF!</v>
      </c>
      <c r="F46" s="416" t="e">
        <f>F47+#REF!</f>
        <v>#REF!</v>
      </c>
      <c r="G46" s="416" t="e">
        <f>G47+#REF!</f>
        <v>#REF!</v>
      </c>
      <c r="H46" s="417" t="e">
        <f>H47+#REF!</f>
        <v>#REF!</v>
      </c>
      <c r="I46" s="434">
        <f>I47</f>
        <v>0</v>
      </c>
    </row>
    <row r="47" spans="1:9" ht="33.75" customHeight="1" hidden="1">
      <c r="A47" s="168" t="s">
        <v>319</v>
      </c>
      <c r="B47" s="168"/>
      <c r="C47" s="169" t="s">
        <v>320</v>
      </c>
      <c r="D47" s="167">
        <f>D48</f>
        <v>0</v>
      </c>
      <c r="E47" s="419">
        <f aca="true" t="shared" si="1" ref="E47:H49">E48</f>
        <v>0</v>
      </c>
      <c r="F47" s="419">
        <f t="shared" si="1"/>
        <v>0</v>
      </c>
      <c r="G47" s="419">
        <f t="shared" si="1"/>
        <v>6518</v>
      </c>
      <c r="H47" s="420">
        <f t="shared" si="1"/>
        <v>0</v>
      </c>
      <c r="I47" s="435">
        <f>I48</f>
        <v>0</v>
      </c>
    </row>
    <row r="48" spans="1:9" ht="25.5" hidden="1">
      <c r="A48" s="168"/>
      <c r="B48" s="168"/>
      <c r="C48" s="169" t="s">
        <v>385</v>
      </c>
      <c r="D48" s="167">
        <f>D49</f>
        <v>0</v>
      </c>
      <c r="E48" s="419">
        <f t="shared" si="1"/>
        <v>0</v>
      </c>
      <c r="F48" s="419">
        <f t="shared" si="1"/>
        <v>0</v>
      </c>
      <c r="G48" s="419">
        <f t="shared" si="1"/>
        <v>6518</v>
      </c>
      <c r="H48" s="420">
        <f t="shared" si="1"/>
        <v>0</v>
      </c>
      <c r="I48" s="436">
        <f>I49</f>
        <v>0</v>
      </c>
    </row>
    <row r="49" spans="1:9" ht="12.75" hidden="1">
      <c r="A49" s="168"/>
      <c r="B49" s="168" t="s">
        <v>188</v>
      </c>
      <c r="C49" s="169" t="s">
        <v>162</v>
      </c>
      <c r="D49" s="167">
        <v>0</v>
      </c>
      <c r="E49" s="419">
        <f t="shared" si="1"/>
        <v>0</v>
      </c>
      <c r="F49" s="419">
        <f t="shared" si="1"/>
        <v>0</v>
      </c>
      <c r="G49" s="419">
        <f t="shared" si="1"/>
        <v>6518</v>
      </c>
      <c r="H49" s="420">
        <f t="shared" si="1"/>
        <v>0</v>
      </c>
      <c r="I49" s="435">
        <v>0</v>
      </c>
    </row>
    <row r="50" spans="1:9" ht="25.5">
      <c r="A50" s="293" t="s">
        <v>321</v>
      </c>
      <c r="B50" s="283"/>
      <c r="C50" s="172" t="s">
        <v>736</v>
      </c>
      <c r="D50" s="205">
        <f>D51+D56+D64+D77</f>
        <v>4426.43</v>
      </c>
      <c r="E50" s="423"/>
      <c r="F50" s="423"/>
      <c r="G50" s="423">
        <v>6518</v>
      </c>
      <c r="H50" s="424"/>
      <c r="I50" s="416">
        <f>I51+I56+I64+I77</f>
        <v>4435.83</v>
      </c>
    </row>
    <row r="51" spans="1:9" s="141" customFormat="1" ht="25.5" hidden="1">
      <c r="A51" s="175" t="s">
        <v>326</v>
      </c>
      <c r="B51" s="168"/>
      <c r="C51" s="405" t="s">
        <v>323</v>
      </c>
      <c r="D51" s="167">
        <f>D52+D54</f>
        <v>0</v>
      </c>
      <c r="E51" s="416" t="e">
        <f>E52+E61</f>
        <v>#REF!</v>
      </c>
      <c r="F51" s="416" t="e">
        <f>F52+F61</f>
        <v>#REF!</v>
      </c>
      <c r="G51" s="416" t="e">
        <f>G52+G61</f>
        <v>#REF!</v>
      </c>
      <c r="H51" s="417" t="e">
        <f>H52+H61</f>
        <v>#REF!</v>
      </c>
      <c r="I51" s="421">
        <f>I52+I54</f>
        <v>0</v>
      </c>
    </row>
    <row r="52" spans="1:9" ht="12.75" hidden="1">
      <c r="A52" s="175" t="s">
        <v>327</v>
      </c>
      <c r="B52" s="168"/>
      <c r="C52" s="406" t="s">
        <v>324</v>
      </c>
      <c r="D52" s="167">
        <f>D53</f>
        <v>0</v>
      </c>
      <c r="E52" s="419" t="e">
        <f>E54+E57</f>
        <v>#REF!</v>
      </c>
      <c r="F52" s="419" t="e">
        <f>F54+F57</f>
        <v>#REF!</v>
      </c>
      <c r="G52" s="419" t="e">
        <f>G54+G57</f>
        <v>#REF!</v>
      </c>
      <c r="H52" s="420" t="e">
        <f>H54+H57</f>
        <v>#REF!</v>
      </c>
      <c r="I52" s="437">
        <f>I53</f>
        <v>0</v>
      </c>
    </row>
    <row r="53" spans="1:9" ht="30.75" customHeight="1" hidden="1">
      <c r="A53" s="175"/>
      <c r="B53" s="168" t="s">
        <v>122</v>
      </c>
      <c r="C53" s="406" t="s">
        <v>302</v>
      </c>
      <c r="D53" s="167">
        <v>0</v>
      </c>
      <c r="E53" s="419"/>
      <c r="F53" s="419"/>
      <c r="G53" s="419"/>
      <c r="H53" s="420"/>
      <c r="I53" s="425">
        <v>0</v>
      </c>
    </row>
    <row r="54" spans="1:9" ht="12.75" hidden="1">
      <c r="A54" s="175" t="s">
        <v>328</v>
      </c>
      <c r="B54" s="168"/>
      <c r="C54" s="406" t="s">
        <v>325</v>
      </c>
      <c r="D54" s="167">
        <f>D55</f>
        <v>0</v>
      </c>
      <c r="E54" s="419" t="e">
        <f>E56</f>
        <v>#REF!</v>
      </c>
      <c r="F54" s="419" t="e">
        <f>F56</f>
        <v>#REF!</v>
      </c>
      <c r="G54" s="419" t="e">
        <f>G56</f>
        <v>#REF!</v>
      </c>
      <c r="H54" s="420" t="e">
        <f>H56</f>
        <v>#REF!</v>
      </c>
      <c r="I54" s="438">
        <f>I55</f>
        <v>0</v>
      </c>
    </row>
    <row r="55" spans="1:9" ht="30.75" customHeight="1" hidden="1">
      <c r="A55" s="175"/>
      <c r="B55" s="168" t="s">
        <v>122</v>
      </c>
      <c r="C55" s="406" t="s">
        <v>302</v>
      </c>
      <c r="D55" s="167">
        <v>0</v>
      </c>
      <c r="E55" s="419"/>
      <c r="F55" s="419"/>
      <c r="G55" s="419"/>
      <c r="H55" s="420"/>
      <c r="I55" s="421">
        <v>0</v>
      </c>
    </row>
    <row r="56" spans="1:9" ht="25.5">
      <c r="A56" s="168" t="s">
        <v>330</v>
      </c>
      <c r="B56" s="168"/>
      <c r="C56" s="169" t="s">
        <v>329</v>
      </c>
      <c r="D56" s="167">
        <f aca="true" t="shared" si="2" ref="D56:I56">D59+D61</f>
        <v>609.2</v>
      </c>
      <c r="E56" s="167" t="e">
        <f t="shared" si="2"/>
        <v>#REF!</v>
      </c>
      <c r="F56" s="167" t="e">
        <f t="shared" si="2"/>
        <v>#REF!</v>
      </c>
      <c r="G56" s="167" t="e">
        <f t="shared" si="2"/>
        <v>#REF!</v>
      </c>
      <c r="H56" s="167" t="e">
        <f t="shared" si="2"/>
        <v>#REF!</v>
      </c>
      <c r="I56" s="167">
        <f t="shared" si="2"/>
        <v>609.4</v>
      </c>
    </row>
    <row r="57" spans="1:9" ht="25.5" hidden="1">
      <c r="A57" s="175" t="s">
        <v>333</v>
      </c>
      <c r="B57" s="168"/>
      <c r="C57" s="405" t="s">
        <v>331</v>
      </c>
      <c r="D57" s="167">
        <f>D58</f>
        <v>0</v>
      </c>
      <c r="E57" s="167" t="e">
        <f>#REF!</f>
        <v>#REF!</v>
      </c>
      <c r="F57" s="419" t="e">
        <f>#REF!</f>
        <v>#REF!</v>
      </c>
      <c r="G57" s="419" t="e">
        <f>#REF!</f>
        <v>#REF!</v>
      </c>
      <c r="H57" s="420" t="e">
        <f>#REF!</f>
        <v>#REF!</v>
      </c>
      <c r="I57" s="432">
        <f>I58</f>
        <v>0</v>
      </c>
    </row>
    <row r="58" spans="1:9" ht="25.5" hidden="1">
      <c r="A58" s="175"/>
      <c r="B58" s="168" t="s">
        <v>122</v>
      </c>
      <c r="C58" s="405" t="s">
        <v>302</v>
      </c>
      <c r="D58" s="167"/>
      <c r="E58" s="167"/>
      <c r="F58" s="419"/>
      <c r="G58" s="419"/>
      <c r="H58" s="420"/>
      <c r="I58" s="432"/>
    </row>
    <row r="59" spans="1:9" ht="38.25">
      <c r="A59" s="100" t="s">
        <v>334</v>
      </c>
      <c r="B59" s="168"/>
      <c r="C59" s="131" t="s">
        <v>441</v>
      </c>
      <c r="D59" s="167">
        <f>D60</f>
        <v>120</v>
      </c>
      <c r="E59" s="422">
        <v>808</v>
      </c>
      <c r="F59" s="423"/>
      <c r="G59" s="423"/>
      <c r="H59" s="424"/>
      <c r="I59" s="432">
        <f>I60</f>
        <v>120</v>
      </c>
    </row>
    <row r="60" spans="1:9" ht="25.5">
      <c r="A60" s="100"/>
      <c r="B60" s="168" t="s">
        <v>122</v>
      </c>
      <c r="C60" s="131" t="s">
        <v>302</v>
      </c>
      <c r="D60" s="167">
        <v>120</v>
      </c>
      <c r="E60" s="422"/>
      <c r="F60" s="423"/>
      <c r="G60" s="423"/>
      <c r="H60" s="424"/>
      <c r="I60" s="432">
        <v>120</v>
      </c>
    </row>
    <row r="61" spans="1:9" ht="12.75">
      <c r="A61" s="100" t="s">
        <v>335</v>
      </c>
      <c r="B61" s="168"/>
      <c r="C61" s="131" t="s">
        <v>332</v>
      </c>
      <c r="D61" s="167">
        <f aca="true" t="shared" si="3" ref="D61:I61">D62+D63</f>
        <v>489.2</v>
      </c>
      <c r="E61" s="167" t="e">
        <f t="shared" si="3"/>
        <v>#REF!</v>
      </c>
      <c r="F61" s="167" t="e">
        <f t="shared" si="3"/>
        <v>#REF!</v>
      </c>
      <c r="G61" s="167" t="e">
        <f t="shared" si="3"/>
        <v>#REF!</v>
      </c>
      <c r="H61" s="167" t="e">
        <f t="shared" si="3"/>
        <v>#REF!</v>
      </c>
      <c r="I61" s="167">
        <f t="shared" si="3"/>
        <v>489.4</v>
      </c>
    </row>
    <row r="62" spans="1:9" ht="25.5">
      <c r="A62" s="168"/>
      <c r="B62" s="168" t="s">
        <v>122</v>
      </c>
      <c r="C62" s="407" t="s">
        <v>302</v>
      </c>
      <c r="D62" s="167">
        <v>482</v>
      </c>
      <c r="E62" s="419" t="e">
        <f>#REF!+#REF!</f>
        <v>#REF!</v>
      </c>
      <c r="F62" s="419" t="e">
        <f>#REF!+#REF!</f>
        <v>#REF!</v>
      </c>
      <c r="G62" s="419" t="e">
        <f>#REF!+#REF!</f>
        <v>#REF!</v>
      </c>
      <c r="H62" s="420" t="e">
        <f>#REF!+#REF!</f>
        <v>#REF!</v>
      </c>
      <c r="I62" s="432">
        <v>482.2</v>
      </c>
    </row>
    <row r="63" spans="1:9" ht="12.75">
      <c r="A63" s="168"/>
      <c r="B63" s="168" t="s">
        <v>123</v>
      </c>
      <c r="C63" s="169" t="s">
        <v>124</v>
      </c>
      <c r="D63" s="167">
        <v>7.2</v>
      </c>
      <c r="E63" s="419"/>
      <c r="F63" s="419"/>
      <c r="G63" s="419"/>
      <c r="H63" s="420"/>
      <c r="I63" s="432">
        <v>7.2</v>
      </c>
    </row>
    <row r="64" spans="1:9" ht="25.5">
      <c r="A64" s="175" t="s">
        <v>342</v>
      </c>
      <c r="B64" s="168"/>
      <c r="C64" s="407" t="s">
        <v>336</v>
      </c>
      <c r="D64" s="167">
        <f>D65+D67+D71+D73</f>
        <v>3724.6</v>
      </c>
      <c r="E64" s="419"/>
      <c r="F64" s="419"/>
      <c r="G64" s="419"/>
      <c r="H64" s="420"/>
      <c r="I64" s="421">
        <f>I65+I67+I71+I73</f>
        <v>3733.8</v>
      </c>
    </row>
    <row r="65" spans="1:9" ht="12.75">
      <c r="A65" s="100" t="s">
        <v>579</v>
      </c>
      <c r="B65" s="168"/>
      <c r="C65" s="439" t="s">
        <v>190</v>
      </c>
      <c r="D65" s="440">
        <f>D66</f>
        <v>3.3</v>
      </c>
      <c r="E65" s="441"/>
      <c r="F65" s="441"/>
      <c r="G65" s="441"/>
      <c r="H65" s="442"/>
      <c r="I65" s="441">
        <f>I66</f>
        <v>3.3</v>
      </c>
    </row>
    <row r="66" spans="1:9" ht="25.5">
      <c r="A66" s="100"/>
      <c r="B66" s="168" t="s">
        <v>122</v>
      </c>
      <c r="C66" s="439" t="s">
        <v>302</v>
      </c>
      <c r="D66" s="440">
        <v>3.3</v>
      </c>
      <c r="E66" s="441"/>
      <c r="F66" s="441"/>
      <c r="G66" s="441"/>
      <c r="H66" s="442"/>
      <c r="I66" s="441">
        <v>3.3</v>
      </c>
    </row>
    <row r="67" spans="1:9" ht="12.75">
      <c r="A67" s="100" t="s">
        <v>344</v>
      </c>
      <c r="B67" s="168"/>
      <c r="C67" s="169" t="s">
        <v>322</v>
      </c>
      <c r="D67" s="167">
        <f>D68+D69+D70</f>
        <v>2540.8</v>
      </c>
      <c r="E67" s="419"/>
      <c r="F67" s="419"/>
      <c r="G67" s="419"/>
      <c r="H67" s="420"/>
      <c r="I67" s="421">
        <f>I68+I69+I70</f>
        <v>2540.8</v>
      </c>
    </row>
    <row r="68" spans="1:9" ht="39.75" customHeight="1">
      <c r="A68" s="175"/>
      <c r="B68" s="168" t="s">
        <v>121</v>
      </c>
      <c r="C68" s="169" t="s">
        <v>270</v>
      </c>
      <c r="D68" s="167">
        <v>2015</v>
      </c>
      <c r="E68" s="419"/>
      <c r="F68" s="419"/>
      <c r="G68" s="419"/>
      <c r="H68" s="420"/>
      <c r="I68" s="421">
        <v>2015</v>
      </c>
    </row>
    <row r="69" spans="1:9" ht="25.5">
      <c r="A69" s="175"/>
      <c r="B69" s="168" t="s">
        <v>122</v>
      </c>
      <c r="C69" s="169" t="s">
        <v>302</v>
      </c>
      <c r="D69" s="167">
        <v>495.8</v>
      </c>
      <c r="E69" s="419"/>
      <c r="F69" s="419"/>
      <c r="G69" s="419"/>
      <c r="H69" s="420"/>
      <c r="I69" s="421">
        <v>495.8</v>
      </c>
    </row>
    <row r="70" spans="1:9" ht="12.75">
      <c r="A70" s="175"/>
      <c r="B70" s="168" t="s">
        <v>123</v>
      </c>
      <c r="C70" s="169" t="s">
        <v>124</v>
      </c>
      <c r="D70" s="167">
        <v>30</v>
      </c>
      <c r="E70" s="419"/>
      <c r="F70" s="419"/>
      <c r="G70" s="419"/>
      <c r="H70" s="420"/>
      <c r="I70" s="430">
        <v>30</v>
      </c>
    </row>
    <row r="71" spans="1:9" ht="12.75">
      <c r="A71" s="100" t="s">
        <v>343</v>
      </c>
      <c r="B71" s="168"/>
      <c r="C71" s="169" t="s">
        <v>337</v>
      </c>
      <c r="D71" s="167">
        <f>D72</f>
        <v>935.8</v>
      </c>
      <c r="E71" s="419"/>
      <c r="F71" s="419"/>
      <c r="G71" s="419"/>
      <c r="H71" s="420"/>
      <c r="I71" s="421">
        <f>I72</f>
        <v>935.8</v>
      </c>
    </row>
    <row r="72" spans="1:9" ht="41.25" customHeight="1">
      <c r="A72" s="175"/>
      <c r="B72" s="168" t="s">
        <v>121</v>
      </c>
      <c r="C72" s="169" t="s">
        <v>270</v>
      </c>
      <c r="D72" s="167">
        <v>935.8</v>
      </c>
      <c r="E72" s="419"/>
      <c r="F72" s="419"/>
      <c r="G72" s="419"/>
      <c r="H72" s="420"/>
      <c r="I72" s="421">
        <v>935.8</v>
      </c>
    </row>
    <row r="73" spans="1:9" ht="25.5">
      <c r="A73" s="100" t="s">
        <v>346</v>
      </c>
      <c r="B73" s="168"/>
      <c r="C73" s="131" t="s">
        <v>338</v>
      </c>
      <c r="D73" s="167">
        <f>D74</f>
        <v>244.7</v>
      </c>
      <c r="E73" s="419"/>
      <c r="F73" s="419"/>
      <c r="G73" s="419"/>
      <c r="H73" s="420"/>
      <c r="I73" s="421">
        <f>I74</f>
        <v>253.9</v>
      </c>
    </row>
    <row r="74" spans="1:9" ht="44.25" customHeight="1">
      <c r="A74" s="100"/>
      <c r="B74" s="168" t="s">
        <v>121</v>
      </c>
      <c r="C74" s="131" t="s">
        <v>270</v>
      </c>
      <c r="D74" s="167">
        <v>244.7</v>
      </c>
      <c r="E74" s="419"/>
      <c r="F74" s="419"/>
      <c r="G74" s="419"/>
      <c r="H74" s="420"/>
      <c r="I74" s="421">
        <v>253.9</v>
      </c>
    </row>
    <row r="75" spans="1:9" ht="25.5" hidden="1">
      <c r="A75" s="100" t="s">
        <v>346</v>
      </c>
      <c r="B75" s="168"/>
      <c r="C75" s="131" t="s">
        <v>338</v>
      </c>
      <c r="D75" s="167">
        <f>D76</f>
        <v>0</v>
      </c>
      <c r="E75" s="419"/>
      <c r="F75" s="419"/>
      <c r="G75" s="419"/>
      <c r="H75" s="420"/>
      <c r="I75" s="430">
        <f>I76</f>
        <v>0</v>
      </c>
    </row>
    <row r="76" spans="1:9" ht="51" hidden="1">
      <c r="A76" s="100"/>
      <c r="B76" s="168" t="s">
        <v>121</v>
      </c>
      <c r="C76" s="131" t="s">
        <v>270</v>
      </c>
      <c r="D76" s="167">
        <v>0</v>
      </c>
      <c r="E76" s="419"/>
      <c r="F76" s="419"/>
      <c r="G76" s="419"/>
      <c r="H76" s="420"/>
      <c r="I76" s="421">
        <v>0</v>
      </c>
    </row>
    <row r="77" spans="1:9" ht="12.75">
      <c r="A77" s="100" t="s">
        <v>347</v>
      </c>
      <c r="B77" s="168"/>
      <c r="C77" s="201" t="s">
        <v>339</v>
      </c>
      <c r="D77" s="167">
        <f>D78+D80+D82+D84+D86</f>
        <v>92.63</v>
      </c>
      <c r="E77" s="419"/>
      <c r="F77" s="419"/>
      <c r="G77" s="419"/>
      <c r="H77" s="420"/>
      <c r="I77" s="421">
        <f>I78+I80+I82+I84+I86</f>
        <v>92.63</v>
      </c>
    </row>
    <row r="78" spans="1:9" ht="25.5">
      <c r="A78" s="100" t="s">
        <v>348</v>
      </c>
      <c r="B78" s="168"/>
      <c r="C78" s="131" t="s">
        <v>157</v>
      </c>
      <c r="D78" s="167">
        <f>D79</f>
        <v>92.63</v>
      </c>
      <c r="E78" s="419"/>
      <c r="F78" s="419"/>
      <c r="G78" s="419"/>
      <c r="H78" s="420"/>
      <c r="I78" s="430">
        <f>I79</f>
        <v>92.63</v>
      </c>
    </row>
    <row r="79" spans="1:9" ht="12.75">
      <c r="A79" s="100"/>
      <c r="B79" s="168" t="s">
        <v>188</v>
      </c>
      <c r="C79" s="131" t="s">
        <v>162</v>
      </c>
      <c r="D79" s="167">
        <v>92.63</v>
      </c>
      <c r="E79" s="419"/>
      <c r="F79" s="419"/>
      <c r="G79" s="419"/>
      <c r="H79" s="420"/>
      <c r="I79" s="421">
        <v>92.63</v>
      </c>
    </row>
    <row r="80" spans="1:9" ht="16.5" customHeight="1" hidden="1">
      <c r="A80" s="100" t="s">
        <v>349</v>
      </c>
      <c r="B80" s="168"/>
      <c r="C80" s="131" t="s">
        <v>43</v>
      </c>
      <c r="D80" s="167"/>
      <c r="E80" s="419"/>
      <c r="F80" s="419"/>
      <c r="G80" s="419"/>
      <c r="H80" s="420"/>
      <c r="I80" s="432"/>
    </row>
    <row r="81" spans="1:9" ht="12.75" hidden="1">
      <c r="A81" s="175"/>
      <c r="B81" s="168" t="s">
        <v>188</v>
      </c>
      <c r="C81" s="405" t="s">
        <v>162</v>
      </c>
      <c r="D81" s="167"/>
      <c r="E81" s="419"/>
      <c r="F81" s="419"/>
      <c r="G81" s="419"/>
      <c r="H81" s="420"/>
      <c r="I81" s="421"/>
    </row>
    <row r="82" spans="1:9" ht="25.5" hidden="1">
      <c r="A82" s="175" t="s">
        <v>350</v>
      </c>
      <c r="B82" s="168"/>
      <c r="C82" s="405" t="s">
        <v>242</v>
      </c>
      <c r="D82" s="167">
        <f>D83</f>
        <v>0</v>
      </c>
      <c r="E82" s="419"/>
      <c r="F82" s="419"/>
      <c r="G82" s="419"/>
      <c r="H82" s="420"/>
      <c r="I82" s="425">
        <f>I83</f>
        <v>0</v>
      </c>
    </row>
    <row r="83" spans="1:9" ht="12.75" hidden="1">
      <c r="A83" s="175"/>
      <c r="B83" s="168" t="s">
        <v>188</v>
      </c>
      <c r="C83" s="405" t="s">
        <v>162</v>
      </c>
      <c r="D83" s="167">
        <v>0</v>
      </c>
      <c r="E83" s="419"/>
      <c r="F83" s="419"/>
      <c r="G83" s="419"/>
      <c r="H83" s="420"/>
      <c r="I83" s="430">
        <v>0</v>
      </c>
    </row>
    <row r="84" spans="1:9" ht="25.5" hidden="1">
      <c r="A84" s="175" t="s">
        <v>351</v>
      </c>
      <c r="B84" s="168"/>
      <c r="C84" s="405" t="s">
        <v>340</v>
      </c>
      <c r="D84" s="167">
        <f>D85</f>
        <v>0</v>
      </c>
      <c r="E84" s="419"/>
      <c r="F84" s="419"/>
      <c r="G84" s="419"/>
      <c r="H84" s="420"/>
      <c r="I84" s="432">
        <f>I85</f>
        <v>0</v>
      </c>
    </row>
    <row r="85" spans="1:9" ht="12.75" hidden="1">
      <c r="A85" s="175"/>
      <c r="B85" s="168" t="s">
        <v>188</v>
      </c>
      <c r="C85" s="405" t="s">
        <v>162</v>
      </c>
      <c r="D85" s="167">
        <v>0</v>
      </c>
      <c r="E85" s="419"/>
      <c r="F85" s="419"/>
      <c r="G85" s="419"/>
      <c r="H85" s="420"/>
      <c r="I85" s="432">
        <v>0</v>
      </c>
    </row>
    <row r="86" spans="1:9" ht="32.25" customHeight="1" hidden="1">
      <c r="A86" s="100" t="s">
        <v>352</v>
      </c>
      <c r="B86" s="168"/>
      <c r="C86" s="131" t="s">
        <v>341</v>
      </c>
      <c r="D86" s="167"/>
      <c r="E86" s="419"/>
      <c r="F86" s="419"/>
      <c r="G86" s="419"/>
      <c r="H86" s="420"/>
      <c r="I86" s="432"/>
    </row>
    <row r="87" spans="1:9" ht="12.75" hidden="1">
      <c r="A87" s="100"/>
      <c r="B87" s="168" t="s">
        <v>188</v>
      </c>
      <c r="C87" s="131" t="s">
        <v>162</v>
      </c>
      <c r="D87" s="167"/>
      <c r="E87" s="419"/>
      <c r="F87" s="419"/>
      <c r="G87" s="419"/>
      <c r="H87" s="420"/>
      <c r="I87" s="432"/>
    </row>
    <row r="88" spans="1:9" ht="25.5">
      <c r="A88" s="293" t="s">
        <v>353</v>
      </c>
      <c r="B88" s="293"/>
      <c r="C88" s="172" t="s">
        <v>739</v>
      </c>
      <c r="D88" s="205">
        <f aca="true" t="shared" si="4" ref="D88:I88">D92+D95+D89</f>
        <v>38</v>
      </c>
      <c r="E88" s="205" t="e">
        <f t="shared" si="4"/>
        <v>#REF!</v>
      </c>
      <c r="F88" s="205" t="e">
        <f t="shared" si="4"/>
        <v>#REF!</v>
      </c>
      <c r="G88" s="205" t="e">
        <f t="shared" si="4"/>
        <v>#REF!</v>
      </c>
      <c r="H88" s="205" t="e">
        <f t="shared" si="4"/>
        <v>#REF!</v>
      </c>
      <c r="I88" s="205">
        <f t="shared" si="4"/>
        <v>38</v>
      </c>
    </row>
    <row r="89" spans="1:9" ht="51" hidden="1">
      <c r="A89" s="168" t="s">
        <v>638</v>
      </c>
      <c r="B89" s="293"/>
      <c r="C89" s="169" t="s">
        <v>634</v>
      </c>
      <c r="D89" s="167">
        <f>D90</f>
        <v>0</v>
      </c>
      <c r="E89" s="419"/>
      <c r="F89" s="419"/>
      <c r="G89" s="419"/>
      <c r="H89" s="420"/>
      <c r="I89" s="432">
        <f>I90</f>
        <v>0</v>
      </c>
    </row>
    <row r="90" spans="1:9" ht="38.25" hidden="1">
      <c r="A90" s="168" t="s">
        <v>646</v>
      </c>
      <c r="B90" s="293"/>
      <c r="C90" s="169" t="s">
        <v>635</v>
      </c>
      <c r="D90" s="167">
        <f>D91</f>
        <v>0</v>
      </c>
      <c r="E90" s="419"/>
      <c r="F90" s="419"/>
      <c r="G90" s="419"/>
      <c r="H90" s="420"/>
      <c r="I90" s="432">
        <f>I91</f>
        <v>0</v>
      </c>
    </row>
    <row r="91" spans="1:9" ht="25.5" hidden="1">
      <c r="A91" s="168"/>
      <c r="B91" s="168" t="s">
        <v>122</v>
      </c>
      <c r="C91" s="169" t="s">
        <v>302</v>
      </c>
      <c r="D91" s="167"/>
      <c r="E91" s="419"/>
      <c r="F91" s="419"/>
      <c r="G91" s="419"/>
      <c r="H91" s="420"/>
      <c r="I91" s="432"/>
    </row>
    <row r="92" spans="1:9" ht="25.5" hidden="1">
      <c r="A92" s="168" t="s">
        <v>354</v>
      </c>
      <c r="B92" s="168"/>
      <c r="C92" s="169" t="s">
        <v>355</v>
      </c>
      <c r="D92" s="167">
        <f>D93</f>
        <v>0</v>
      </c>
      <c r="E92" s="419"/>
      <c r="F92" s="419"/>
      <c r="G92" s="419"/>
      <c r="H92" s="420"/>
      <c r="I92" s="443">
        <f>I93</f>
        <v>0</v>
      </c>
    </row>
    <row r="93" spans="1:9" ht="12.75" hidden="1">
      <c r="A93" s="168" t="s">
        <v>357</v>
      </c>
      <c r="B93" s="168"/>
      <c r="C93" s="169" t="s">
        <v>356</v>
      </c>
      <c r="D93" s="167">
        <f>D94</f>
        <v>0</v>
      </c>
      <c r="E93" s="419"/>
      <c r="F93" s="419"/>
      <c r="G93" s="419"/>
      <c r="H93" s="420"/>
      <c r="I93" s="443">
        <f>I94</f>
        <v>0</v>
      </c>
    </row>
    <row r="94" spans="1:9" s="141" customFormat="1" ht="24.75" customHeight="1" hidden="1">
      <c r="A94" s="168"/>
      <c r="B94" s="168" t="s">
        <v>122</v>
      </c>
      <c r="C94" s="169" t="s">
        <v>302</v>
      </c>
      <c r="D94" s="167"/>
      <c r="E94" s="416" t="e">
        <f>E95+#REF!+#REF!+#REF!</f>
        <v>#REF!</v>
      </c>
      <c r="F94" s="416" t="e">
        <f>F95+#REF!+#REF!+#REF!</f>
        <v>#REF!</v>
      </c>
      <c r="G94" s="416" t="e">
        <f>G95+#REF!+#REF!+#REF!</f>
        <v>#REF!</v>
      </c>
      <c r="H94" s="417" t="e">
        <f>H95+#REF!+#REF!+#REF!</f>
        <v>#REF!</v>
      </c>
      <c r="I94" s="419"/>
    </row>
    <row r="95" spans="1:9" ht="12.75">
      <c r="A95" s="168" t="s">
        <v>358</v>
      </c>
      <c r="B95" s="168"/>
      <c r="C95" s="169" t="s">
        <v>339</v>
      </c>
      <c r="D95" s="167">
        <f>D96</f>
        <v>38</v>
      </c>
      <c r="E95" s="419" t="e">
        <f>#REF!+#REF!</f>
        <v>#REF!</v>
      </c>
      <c r="F95" s="419" t="e">
        <f>#REF!+#REF!</f>
        <v>#REF!</v>
      </c>
      <c r="G95" s="419" t="e">
        <f>#REF!+#REF!</f>
        <v>#REF!</v>
      </c>
      <c r="H95" s="420" t="e">
        <f>#REF!+#REF!</f>
        <v>#REF!</v>
      </c>
      <c r="I95" s="432">
        <f>I96</f>
        <v>38</v>
      </c>
    </row>
    <row r="96" spans="1:9" ht="12.75">
      <c r="A96" s="100" t="s">
        <v>359</v>
      </c>
      <c r="B96" s="168"/>
      <c r="C96" s="131" t="s">
        <v>443</v>
      </c>
      <c r="D96" s="167">
        <f>D97</f>
        <v>38</v>
      </c>
      <c r="E96" s="419" t="e">
        <f>#REF!</f>
        <v>#REF!</v>
      </c>
      <c r="F96" s="419" t="e">
        <f>#REF!</f>
        <v>#REF!</v>
      </c>
      <c r="G96" s="419" t="e">
        <f>#REF!</f>
        <v>#REF!</v>
      </c>
      <c r="H96" s="420" t="e">
        <f>#REF!</f>
        <v>#REF!</v>
      </c>
      <c r="I96" s="432">
        <f>I97</f>
        <v>38</v>
      </c>
    </row>
    <row r="97" spans="1:9" ht="12.75">
      <c r="A97" s="293"/>
      <c r="B97" s="168" t="s">
        <v>188</v>
      </c>
      <c r="C97" s="169" t="s">
        <v>162</v>
      </c>
      <c r="D97" s="167">
        <v>38</v>
      </c>
      <c r="E97" s="419"/>
      <c r="F97" s="419"/>
      <c r="G97" s="419"/>
      <c r="H97" s="420"/>
      <c r="I97" s="421">
        <v>38</v>
      </c>
    </row>
    <row r="98" spans="1:9" ht="12.75">
      <c r="A98" s="293" t="s">
        <v>306</v>
      </c>
      <c r="B98" s="293"/>
      <c r="C98" s="172" t="s">
        <v>305</v>
      </c>
      <c r="D98" s="205">
        <f>D101+D103+D105+D107+D109+D111+D113+D115+D117+D121+D123+D125</f>
        <v>783.61</v>
      </c>
      <c r="E98" s="205">
        <f>E103+E105+E109+E111+E113+E125+E121+E123+E107+E102+E115+E117</f>
        <v>5681.75</v>
      </c>
      <c r="F98" s="205">
        <f>F103+F105+F109+F111+F113+F125+F121+F123+F107+F102+F115+F117</f>
        <v>0</v>
      </c>
      <c r="G98" s="205">
        <f>G103+G105+G109+G111+G113+G125+G121+G123+G107+G102+G115+G117</f>
        <v>0</v>
      </c>
      <c r="H98" s="205">
        <f>H103+H105+H109+H111+H113+H125+H121+H123+H107+H102+H115+H117</f>
        <v>0</v>
      </c>
      <c r="I98" s="205">
        <f>I103+I105+I109+I111+I113+I125+I121+I123+I107+I102+I115+I117</f>
        <v>744.87</v>
      </c>
    </row>
    <row r="99" spans="1:9" ht="25.5" hidden="1">
      <c r="A99" s="168" t="s">
        <v>361</v>
      </c>
      <c r="B99" s="293"/>
      <c r="C99" s="169" t="s">
        <v>360</v>
      </c>
      <c r="D99" s="167">
        <f>D100</f>
        <v>0</v>
      </c>
      <c r="E99" s="419"/>
      <c r="F99" s="419"/>
      <c r="G99" s="419"/>
      <c r="H99" s="420"/>
      <c r="I99" s="432">
        <f>I100</f>
        <v>0</v>
      </c>
    </row>
    <row r="100" spans="1:9" ht="12.75" hidden="1">
      <c r="A100" s="293"/>
      <c r="B100" s="168" t="s">
        <v>126</v>
      </c>
      <c r="C100" s="169" t="s">
        <v>127</v>
      </c>
      <c r="D100" s="167">
        <v>0</v>
      </c>
      <c r="E100" s="423"/>
      <c r="F100" s="423">
        <v>16.9</v>
      </c>
      <c r="G100" s="423"/>
      <c r="H100" s="424"/>
      <c r="I100" s="432">
        <v>0</v>
      </c>
    </row>
    <row r="101" spans="1:9" ht="25.5">
      <c r="A101" s="168" t="s">
        <v>584</v>
      </c>
      <c r="B101" s="168"/>
      <c r="C101" s="169" t="s">
        <v>360</v>
      </c>
      <c r="D101" s="167">
        <f>D102</f>
        <v>94</v>
      </c>
      <c r="E101" s="423"/>
      <c r="F101" s="423"/>
      <c r="G101" s="423"/>
      <c r="H101" s="424"/>
      <c r="I101" s="432">
        <f>I102</f>
        <v>94</v>
      </c>
    </row>
    <row r="102" spans="1:9" ht="12.75">
      <c r="A102" s="293"/>
      <c r="B102" s="168" t="s">
        <v>126</v>
      </c>
      <c r="C102" s="169" t="s">
        <v>127</v>
      </c>
      <c r="D102" s="167">
        <v>94</v>
      </c>
      <c r="E102" s="423"/>
      <c r="F102" s="423"/>
      <c r="G102" s="423"/>
      <c r="H102" s="424"/>
      <c r="I102" s="432">
        <v>94</v>
      </c>
    </row>
    <row r="103" spans="1:9" ht="12.75">
      <c r="A103" s="168" t="s">
        <v>363</v>
      </c>
      <c r="B103" s="168"/>
      <c r="C103" s="169" t="s">
        <v>79</v>
      </c>
      <c r="D103" s="167">
        <f>D104</f>
        <v>25</v>
      </c>
      <c r="E103" s="423">
        <v>40</v>
      </c>
      <c r="F103" s="423"/>
      <c r="G103" s="423"/>
      <c r="H103" s="424"/>
      <c r="I103" s="421">
        <f>I104</f>
        <v>25</v>
      </c>
    </row>
    <row r="104" spans="1:9" ht="12.75">
      <c r="A104" s="293"/>
      <c r="B104" s="168" t="s">
        <v>123</v>
      </c>
      <c r="C104" s="169" t="s">
        <v>124</v>
      </c>
      <c r="D104" s="167">
        <v>25</v>
      </c>
      <c r="E104" s="419">
        <f>E105</f>
        <v>300</v>
      </c>
      <c r="F104" s="419">
        <f>F105</f>
        <v>0</v>
      </c>
      <c r="G104" s="419">
        <f>G105</f>
        <v>0</v>
      </c>
      <c r="H104" s="420">
        <f>H105</f>
        <v>0</v>
      </c>
      <c r="I104" s="430">
        <v>25</v>
      </c>
    </row>
    <row r="105" spans="1:9" ht="12.75" hidden="1">
      <c r="A105" s="168" t="s">
        <v>364</v>
      </c>
      <c r="B105" s="168"/>
      <c r="C105" s="169" t="s">
        <v>72</v>
      </c>
      <c r="D105" s="167">
        <f>D106</f>
        <v>0</v>
      </c>
      <c r="E105" s="423">
        <v>300</v>
      </c>
      <c r="F105" s="423"/>
      <c r="G105" s="423"/>
      <c r="H105" s="424"/>
      <c r="I105" s="421">
        <f>I106</f>
        <v>0</v>
      </c>
    </row>
    <row r="106" spans="1:9" ht="25.5" hidden="1">
      <c r="A106" s="168"/>
      <c r="B106" s="168" t="s">
        <v>122</v>
      </c>
      <c r="C106" s="169" t="s">
        <v>302</v>
      </c>
      <c r="D106" s="167"/>
      <c r="E106" s="419">
        <f>E109</f>
        <v>4211.65</v>
      </c>
      <c r="F106" s="419">
        <f>F109</f>
        <v>0</v>
      </c>
      <c r="G106" s="419">
        <f>G109</f>
        <v>0</v>
      </c>
      <c r="H106" s="420">
        <f>H109</f>
        <v>0</v>
      </c>
      <c r="I106" s="430"/>
    </row>
    <row r="107" spans="1:9" ht="12.75">
      <c r="A107" s="168" t="s">
        <v>444</v>
      </c>
      <c r="B107" s="168"/>
      <c r="C107" s="169" t="s">
        <v>461</v>
      </c>
      <c r="D107" s="167">
        <f>D108</f>
        <v>200</v>
      </c>
      <c r="E107" s="423">
        <v>957.6</v>
      </c>
      <c r="F107" s="423"/>
      <c r="G107" s="423"/>
      <c r="H107" s="424"/>
      <c r="I107" s="432">
        <f>I108</f>
        <v>200</v>
      </c>
    </row>
    <row r="108" spans="1:9" ht="12.75">
      <c r="A108" s="168"/>
      <c r="B108" s="168" t="s">
        <v>123</v>
      </c>
      <c r="C108" s="169" t="s">
        <v>124</v>
      </c>
      <c r="D108" s="167">
        <v>200</v>
      </c>
      <c r="E108" s="419">
        <f>E103</f>
        <v>40</v>
      </c>
      <c r="F108" s="419">
        <f>F103</f>
        <v>0</v>
      </c>
      <c r="G108" s="419">
        <f>G103</f>
        <v>0</v>
      </c>
      <c r="H108" s="420">
        <f>H103</f>
        <v>0</v>
      </c>
      <c r="I108" s="432">
        <v>200</v>
      </c>
    </row>
    <row r="109" spans="1:9" ht="38.25">
      <c r="A109" s="168" t="s">
        <v>574</v>
      </c>
      <c r="B109" s="168"/>
      <c r="C109" s="169" t="s">
        <v>501</v>
      </c>
      <c r="D109" s="167">
        <f>D110</f>
        <v>236.4</v>
      </c>
      <c r="E109" s="422">
        <v>4211.65</v>
      </c>
      <c r="F109" s="423"/>
      <c r="G109" s="423"/>
      <c r="H109" s="424"/>
      <c r="I109" s="421">
        <f>I110</f>
        <v>236.4</v>
      </c>
    </row>
    <row r="110" spans="1:9" ht="25.5">
      <c r="A110" s="168"/>
      <c r="B110" s="168" t="s">
        <v>122</v>
      </c>
      <c r="C110" s="169" t="s">
        <v>302</v>
      </c>
      <c r="D110" s="167">
        <v>236.4</v>
      </c>
      <c r="E110" s="419">
        <f>E111</f>
        <v>172.5</v>
      </c>
      <c r="F110" s="419">
        <f>F111</f>
        <v>0</v>
      </c>
      <c r="G110" s="419">
        <f>G111</f>
        <v>0</v>
      </c>
      <c r="H110" s="420">
        <f>H111</f>
        <v>0</v>
      </c>
      <c r="I110" s="421">
        <v>236.4</v>
      </c>
    </row>
    <row r="111" spans="1:9" ht="51">
      <c r="A111" s="168" t="s">
        <v>577</v>
      </c>
      <c r="B111" s="168"/>
      <c r="C111" s="169" t="s">
        <v>576</v>
      </c>
      <c r="D111" s="167">
        <f>D112</f>
        <v>7.6</v>
      </c>
      <c r="E111" s="422">
        <v>172.5</v>
      </c>
      <c r="F111" s="423"/>
      <c r="G111" s="423"/>
      <c r="H111" s="424"/>
      <c r="I111" s="432">
        <f>I112</f>
        <v>7.6</v>
      </c>
    </row>
    <row r="112" spans="1:9" ht="25.5">
      <c r="A112" s="168"/>
      <c r="B112" s="168" t="s">
        <v>122</v>
      </c>
      <c r="C112" s="169" t="s">
        <v>302</v>
      </c>
      <c r="D112" s="167">
        <v>7.6</v>
      </c>
      <c r="E112" s="419" t="e">
        <f>#REF!</f>
        <v>#REF!</v>
      </c>
      <c r="F112" s="419" t="e">
        <f>#REF!</f>
        <v>#REF!</v>
      </c>
      <c r="G112" s="419" t="e">
        <f>#REF!</f>
        <v>#REF!</v>
      </c>
      <c r="H112" s="420" t="e">
        <f>#REF!</f>
        <v>#REF!</v>
      </c>
      <c r="I112" s="432">
        <v>7.6</v>
      </c>
    </row>
    <row r="113" spans="1:9" ht="25.5">
      <c r="A113" s="168" t="s">
        <v>386</v>
      </c>
      <c r="B113" s="168"/>
      <c r="C113" s="169" t="s">
        <v>239</v>
      </c>
      <c r="D113" s="167">
        <f aca="true" t="shared" si="5" ref="D113:I113">D114</f>
        <v>131.79</v>
      </c>
      <c r="E113" s="167">
        <f t="shared" si="5"/>
        <v>0</v>
      </c>
      <c r="F113" s="167">
        <f t="shared" si="5"/>
        <v>0</v>
      </c>
      <c r="G113" s="167">
        <f t="shared" si="5"/>
        <v>0</v>
      </c>
      <c r="H113" s="167">
        <f t="shared" si="5"/>
        <v>0</v>
      </c>
      <c r="I113" s="167">
        <f t="shared" si="5"/>
        <v>131.79</v>
      </c>
    </row>
    <row r="114" spans="1:9" ht="12.75">
      <c r="A114" s="168"/>
      <c r="B114" s="168" t="s">
        <v>188</v>
      </c>
      <c r="C114" s="338" t="s">
        <v>162</v>
      </c>
      <c r="D114" s="167">
        <v>131.79</v>
      </c>
      <c r="E114" s="419"/>
      <c r="F114" s="419"/>
      <c r="G114" s="419"/>
      <c r="H114" s="420"/>
      <c r="I114" s="421">
        <v>131.79</v>
      </c>
    </row>
    <row r="115" spans="1:9" ht="38.25" hidden="1">
      <c r="A115" s="168" t="s">
        <v>649</v>
      </c>
      <c r="B115" s="168"/>
      <c r="C115" s="338" t="s">
        <v>633</v>
      </c>
      <c r="D115" s="167">
        <f>D116</f>
        <v>0</v>
      </c>
      <c r="E115" s="419"/>
      <c r="F115" s="419"/>
      <c r="G115" s="419"/>
      <c r="H115" s="420"/>
      <c r="I115" s="421">
        <f>I116</f>
        <v>0</v>
      </c>
    </row>
    <row r="116" spans="1:9" ht="12.75" hidden="1">
      <c r="A116" s="168"/>
      <c r="B116" s="168" t="s">
        <v>188</v>
      </c>
      <c r="C116" s="338" t="s">
        <v>162</v>
      </c>
      <c r="D116" s="167"/>
      <c r="E116" s="419"/>
      <c r="F116" s="419"/>
      <c r="G116" s="419"/>
      <c r="H116" s="420"/>
      <c r="I116" s="421"/>
    </row>
    <row r="117" spans="1:9" ht="25.5" hidden="1">
      <c r="A117" s="168" t="s">
        <v>629</v>
      </c>
      <c r="B117" s="168"/>
      <c r="C117" s="338" t="s">
        <v>628</v>
      </c>
      <c r="D117" s="167">
        <f>D118</f>
        <v>0</v>
      </c>
      <c r="E117" s="419"/>
      <c r="F117" s="419"/>
      <c r="G117" s="419"/>
      <c r="H117" s="420"/>
      <c r="I117" s="421">
        <f>I118</f>
        <v>0</v>
      </c>
    </row>
    <row r="118" spans="1:9" ht="12.75" hidden="1">
      <c r="A118" s="168"/>
      <c r="B118" s="168" t="s">
        <v>188</v>
      </c>
      <c r="C118" s="338" t="s">
        <v>162</v>
      </c>
      <c r="D118" s="167">
        <v>0</v>
      </c>
      <c r="E118" s="419"/>
      <c r="F118" s="419"/>
      <c r="G118" s="419"/>
      <c r="H118" s="420"/>
      <c r="I118" s="421">
        <v>0</v>
      </c>
    </row>
    <row r="119" spans="1:9" ht="12.75" hidden="1">
      <c r="A119" s="168"/>
      <c r="B119" s="168"/>
      <c r="C119" s="338"/>
      <c r="D119" s="167"/>
      <c r="E119" s="419"/>
      <c r="F119" s="419"/>
      <c r="G119" s="419"/>
      <c r="H119" s="420"/>
      <c r="I119" s="421"/>
    </row>
    <row r="120" spans="1:9" ht="12.75" hidden="1">
      <c r="A120" s="168"/>
      <c r="B120" s="168" t="s">
        <v>188</v>
      </c>
      <c r="C120" s="169" t="s">
        <v>162</v>
      </c>
      <c r="D120" s="167"/>
      <c r="E120" s="419"/>
      <c r="F120" s="419"/>
      <c r="G120" s="419"/>
      <c r="H120" s="420"/>
      <c r="I120" s="421"/>
    </row>
    <row r="121" spans="1:9" ht="25.5">
      <c r="A121" s="168" t="s">
        <v>477</v>
      </c>
      <c r="B121" s="168"/>
      <c r="C121" s="338" t="s">
        <v>647</v>
      </c>
      <c r="D121" s="167">
        <f>D122</f>
        <v>19.37</v>
      </c>
      <c r="E121" s="419"/>
      <c r="F121" s="419"/>
      <c r="G121" s="419"/>
      <c r="H121" s="420"/>
      <c r="I121" s="425">
        <f>I122</f>
        <v>0</v>
      </c>
    </row>
    <row r="122" spans="1:9" ht="12.75">
      <c r="A122" s="168"/>
      <c r="B122" s="168" t="s">
        <v>188</v>
      </c>
      <c r="C122" s="338" t="s">
        <v>162</v>
      </c>
      <c r="D122" s="167">
        <v>19.37</v>
      </c>
      <c r="E122" s="419"/>
      <c r="F122" s="419"/>
      <c r="G122" s="419"/>
      <c r="H122" s="420"/>
      <c r="I122" s="425">
        <v>0</v>
      </c>
    </row>
    <row r="123" spans="1:9" ht="25.5">
      <c r="A123" s="168" t="s">
        <v>479</v>
      </c>
      <c r="B123" s="168"/>
      <c r="C123" s="338" t="s">
        <v>648</v>
      </c>
      <c r="D123" s="167">
        <f>D124</f>
        <v>19.37</v>
      </c>
      <c r="E123" s="419"/>
      <c r="F123" s="419"/>
      <c r="G123" s="419"/>
      <c r="H123" s="420"/>
      <c r="I123" s="425">
        <f>I124</f>
        <v>0</v>
      </c>
    </row>
    <row r="124" spans="1:9" ht="12.75">
      <c r="A124" s="168"/>
      <c r="B124" s="168" t="s">
        <v>188</v>
      </c>
      <c r="C124" s="338" t="s">
        <v>162</v>
      </c>
      <c r="D124" s="167">
        <v>19.37</v>
      </c>
      <c r="E124" s="419"/>
      <c r="F124" s="419"/>
      <c r="G124" s="419"/>
      <c r="H124" s="420"/>
      <c r="I124" s="425">
        <v>0</v>
      </c>
    </row>
    <row r="125" spans="1:9" ht="38.25">
      <c r="A125" s="168" t="s">
        <v>512</v>
      </c>
      <c r="B125" s="168"/>
      <c r="C125" s="338" t="s">
        <v>511</v>
      </c>
      <c r="D125" s="167">
        <f>D126</f>
        <v>50.08</v>
      </c>
      <c r="E125" s="419"/>
      <c r="F125" s="419"/>
      <c r="G125" s="419"/>
      <c r="H125" s="420"/>
      <c r="I125" s="425">
        <f>I126</f>
        <v>50.08</v>
      </c>
    </row>
    <row r="126" spans="1:9" ht="12.75">
      <c r="A126" s="168"/>
      <c r="B126" s="168" t="s">
        <v>188</v>
      </c>
      <c r="C126" s="169" t="s">
        <v>162</v>
      </c>
      <c r="D126" s="167">
        <v>50.08</v>
      </c>
      <c r="E126" s="419"/>
      <c r="F126" s="419"/>
      <c r="G126" s="419"/>
      <c r="H126" s="420"/>
      <c r="I126" s="425">
        <v>50.08</v>
      </c>
    </row>
    <row r="127" spans="1:9" ht="12.75">
      <c r="A127" s="293"/>
      <c r="B127" s="293"/>
      <c r="C127" s="411" t="s">
        <v>165</v>
      </c>
      <c r="D127" s="205">
        <f aca="true" t="shared" si="6" ref="D127:I127">D8+D18+D25+D50+D88+D98</f>
        <v>29031.94</v>
      </c>
      <c r="E127" s="205" t="e">
        <f t="shared" si="6"/>
        <v>#REF!</v>
      </c>
      <c r="F127" s="205" t="e">
        <f t="shared" si="6"/>
        <v>#REF!</v>
      </c>
      <c r="G127" s="205" t="e">
        <f t="shared" si="6"/>
        <v>#REF!</v>
      </c>
      <c r="H127" s="205" t="e">
        <f t="shared" si="6"/>
        <v>#REF!</v>
      </c>
      <c r="I127" s="205">
        <f t="shared" si="6"/>
        <v>29093.4</v>
      </c>
    </row>
    <row r="128" spans="5:8" ht="12.75">
      <c r="E128" s="419" t="e">
        <f>E129</f>
        <v>#REF!</v>
      </c>
      <c r="F128" s="419" t="e">
        <f>F129</f>
        <v>#REF!</v>
      </c>
      <c r="G128" s="419" t="e">
        <f>G129</f>
        <v>#REF!</v>
      </c>
      <c r="H128" s="419" t="e">
        <f>H129</f>
        <v>#REF!</v>
      </c>
    </row>
    <row r="129" spans="5:9" ht="12.75">
      <c r="E129" s="331" t="e">
        <f>#REF!-9!E127</f>
        <v>#REF!</v>
      </c>
      <c r="F129" s="331" t="e">
        <f>#REF!-9!F127</f>
        <v>#REF!</v>
      </c>
      <c r="G129" s="331" t="e">
        <f>#REF!-9!G127</f>
        <v>#REF!</v>
      </c>
      <c r="H129" s="331" t="e">
        <f>#REF!-9!H127</f>
        <v>#REF!</v>
      </c>
      <c r="I129" s="331"/>
    </row>
    <row r="130" spans="1:9" s="141" customFormat="1" ht="12.75">
      <c r="A130" s="410"/>
      <c r="B130" s="410"/>
      <c r="C130" s="410"/>
      <c r="D130" s="331"/>
      <c r="E130" s="416" t="e">
        <f>#REF!+#REF!+E8+#REF!+#REF!+#REF!+#REF!+E46+E51+E94+#REF!+#REF!+#REF!+#REF!+#REF!+#REF!</f>
        <v>#REF!</v>
      </c>
      <c r="F130" s="416" t="e">
        <f>#REF!+#REF!+F8+#REF!+#REF!+#REF!+#REF!+F46+F51+F94+#REF!+#REF!+#REF!+#REF!+#REF!+#REF!</f>
        <v>#REF!</v>
      </c>
      <c r="G130" s="416" t="e">
        <f>#REF!+#REF!+G8+#REF!+#REF!+#REF!+#REF!+G46+G51+G94+#REF!+#REF!+#REF!+#REF!+#REF!+#REF!</f>
        <v>#REF!</v>
      </c>
      <c r="H130" s="416" t="e">
        <f>#REF!+#REF!+H8+#REF!+#REF!+#REF!+#REF!+H46+H51+H94+#REF!+#REF!+#REF!+#REF!+#REF!+#REF!</f>
        <v>#REF!</v>
      </c>
      <c r="I130" s="444"/>
    </row>
    <row r="132" ht="12.75">
      <c r="C132" s="445"/>
    </row>
  </sheetData>
  <sheetProtection/>
  <mergeCells count="3">
    <mergeCell ref="A4:I4"/>
    <mergeCell ref="C1:I1"/>
    <mergeCell ref="C2:I2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47"/>
  <sheetViews>
    <sheetView zoomScale="87" zoomScaleNormal="87" zoomScalePageLayoutView="0" workbookViewId="0" topLeftCell="A231">
      <selection activeCell="A1" sqref="A1:F16384"/>
    </sheetView>
  </sheetViews>
  <sheetFormatPr defaultColWidth="9.140625" defaultRowHeight="12.75"/>
  <cols>
    <col min="1" max="1" width="9.140625" style="184" customWidth="1"/>
    <col min="2" max="2" width="7.00390625" style="184" customWidth="1"/>
    <col min="3" max="3" width="14.421875" style="184" customWidth="1"/>
    <col min="4" max="4" width="5.421875" style="184" customWidth="1"/>
    <col min="5" max="5" width="58.28125" style="450" customWidth="1"/>
    <col min="6" max="6" width="14.00390625" style="211" customWidth="1"/>
    <col min="7" max="7" width="12.421875" style="26" hidden="1" customWidth="1"/>
    <col min="8" max="10" width="11.421875" style="26" hidden="1" customWidth="1"/>
    <col min="11" max="11" width="10.421875" style="26" hidden="1" customWidth="1"/>
    <col min="12" max="12" width="12.421875" style="26" hidden="1" customWidth="1"/>
    <col min="13" max="14" width="9.140625" style="27" hidden="1" customWidth="1"/>
    <col min="15" max="15" width="0" style="26" hidden="1" customWidth="1"/>
    <col min="16" max="16384" width="9.140625" style="26" customWidth="1"/>
  </cols>
  <sheetData>
    <row r="1" spans="2:6" ht="12.75">
      <c r="B1" s="446"/>
      <c r="C1" s="446"/>
      <c r="D1" s="446"/>
      <c r="E1" s="490" t="s">
        <v>284</v>
      </c>
      <c r="F1" s="490"/>
    </row>
    <row r="2" spans="2:6" ht="12.75">
      <c r="B2" s="446"/>
      <c r="C2" s="446"/>
      <c r="D2" s="446"/>
      <c r="E2" s="490" t="s">
        <v>661</v>
      </c>
      <c r="F2" s="490"/>
    </row>
    <row r="3" spans="2:6" ht="12.75">
      <c r="B3" s="446"/>
      <c r="C3" s="446"/>
      <c r="D3" s="446"/>
      <c r="E3" s="511" t="s">
        <v>731</v>
      </c>
      <c r="F3" s="511"/>
    </row>
    <row r="4" spans="2:6" ht="12.75">
      <c r="B4" s="446"/>
      <c r="C4" s="446"/>
      <c r="D4" s="446"/>
      <c r="E4" s="447"/>
      <c r="F4" s="207"/>
    </row>
    <row r="5" spans="1:14" s="32" customFormat="1" ht="15.75" customHeight="1">
      <c r="A5" s="509" t="s">
        <v>719</v>
      </c>
      <c r="B5" s="510"/>
      <c r="C5" s="510"/>
      <c r="D5" s="510"/>
      <c r="E5" s="510"/>
      <c r="F5" s="510"/>
      <c r="G5" s="510"/>
      <c r="M5" s="33"/>
      <c r="N5" s="33"/>
    </row>
    <row r="6" spans="1:14" ht="33.75">
      <c r="A6" s="100" t="s">
        <v>17</v>
      </c>
      <c r="B6" s="279" t="s">
        <v>181</v>
      </c>
      <c r="C6" s="279" t="s">
        <v>182</v>
      </c>
      <c r="D6" s="279" t="s">
        <v>183</v>
      </c>
      <c r="E6" s="217" t="s">
        <v>184</v>
      </c>
      <c r="F6" s="208" t="s">
        <v>104</v>
      </c>
      <c r="G6" s="41" t="s">
        <v>185</v>
      </c>
      <c r="H6" s="42" t="s">
        <v>131</v>
      </c>
      <c r="I6" s="43" t="s">
        <v>177</v>
      </c>
      <c r="J6" s="44" t="s">
        <v>132</v>
      </c>
      <c r="K6" s="45" t="s">
        <v>59</v>
      </c>
      <c r="L6" s="46" t="s">
        <v>178</v>
      </c>
      <c r="M6" s="28"/>
      <c r="N6" s="28"/>
    </row>
    <row r="7" spans="1:14" s="35" customFormat="1" ht="10.5">
      <c r="A7" s="220"/>
      <c r="B7" s="448" t="s">
        <v>60</v>
      </c>
      <c r="C7" s="448" t="s">
        <v>186</v>
      </c>
      <c r="D7" s="448" t="s">
        <v>187</v>
      </c>
      <c r="E7" s="449">
        <v>4</v>
      </c>
      <c r="F7" s="209">
        <v>5</v>
      </c>
      <c r="G7" s="47"/>
      <c r="H7" s="48"/>
      <c r="I7" s="49"/>
      <c r="J7" s="50"/>
      <c r="K7" s="51"/>
      <c r="L7" s="52"/>
      <c r="M7" s="34"/>
      <c r="N7" s="34"/>
    </row>
    <row r="8" spans="1:14" s="68" customFormat="1" ht="15.75">
      <c r="A8" s="173" t="s">
        <v>18</v>
      </c>
      <c r="B8" s="234"/>
      <c r="C8" s="173"/>
      <c r="D8" s="173"/>
      <c r="E8" s="174" t="s">
        <v>19</v>
      </c>
      <c r="F8" s="210">
        <f>F9+F84+F90+F104+F145+F209+F228+F224+F242+F218</f>
        <v>31631.6</v>
      </c>
      <c r="G8" s="61"/>
      <c r="H8" s="62"/>
      <c r="I8" s="63"/>
      <c r="J8" s="64"/>
      <c r="K8" s="65"/>
      <c r="L8" s="66"/>
      <c r="M8" s="67"/>
      <c r="N8" s="67"/>
    </row>
    <row r="9" spans="1:6" ht="12.75">
      <c r="A9" s="100"/>
      <c r="B9" s="173" t="s">
        <v>154</v>
      </c>
      <c r="C9" s="173"/>
      <c r="D9" s="173"/>
      <c r="E9" s="411" t="s">
        <v>155</v>
      </c>
      <c r="F9" s="136">
        <f>F10+F15+F56+F60+F52</f>
        <v>5538.68</v>
      </c>
    </row>
    <row r="10" spans="1:6" ht="25.5">
      <c r="A10" s="100"/>
      <c r="B10" s="126" t="s">
        <v>156</v>
      </c>
      <c r="C10" s="126"/>
      <c r="D10" s="126"/>
      <c r="E10" s="131" t="s">
        <v>159</v>
      </c>
      <c r="F10" s="130">
        <f>F12</f>
        <v>935.8</v>
      </c>
    </row>
    <row r="11" spans="1:6" ht="45" customHeight="1">
      <c r="A11" s="100"/>
      <c r="B11" s="126"/>
      <c r="C11" s="126" t="s">
        <v>321</v>
      </c>
      <c r="D11" s="126"/>
      <c r="E11" s="131" t="s">
        <v>736</v>
      </c>
      <c r="F11" s="130">
        <f>F12</f>
        <v>935.8</v>
      </c>
    </row>
    <row r="12" spans="1:6" ht="27" customHeight="1">
      <c r="A12" s="100"/>
      <c r="B12" s="126"/>
      <c r="C12" s="126" t="s">
        <v>342</v>
      </c>
      <c r="D12" s="126"/>
      <c r="E12" s="131" t="s">
        <v>336</v>
      </c>
      <c r="F12" s="130">
        <f>F13</f>
        <v>935.8</v>
      </c>
    </row>
    <row r="13" spans="1:6" ht="18" customHeight="1">
      <c r="A13" s="100"/>
      <c r="B13" s="126"/>
      <c r="C13" s="126" t="s">
        <v>343</v>
      </c>
      <c r="D13" s="126"/>
      <c r="E13" s="131" t="s">
        <v>337</v>
      </c>
      <c r="F13" s="130">
        <f>F14</f>
        <v>935.8</v>
      </c>
    </row>
    <row r="14" spans="1:6" ht="55.5" customHeight="1">
      <c r="A14" s="100"/>
      <c r="B14" s="126"/>
      <c r="C14" s="126"/>
      <c r="D14" s="126" t="s">
        <v>121</v>
      </c>
      <c r="E14" s="131" t="s">
        <v>270</v>
      </c>
      <c r="F14" s="130">
        <v>935.8</v>
      </c>
    </row>
    <row r="15" spans="1:6" ht="48.75" customHeight="1">
      <c r="A15" s="100"/>
      <c r="B15" s="126" t="s">
        <v>160</v>
      </c>
      <c r="C15" s="126"/>
      <c r="D15" s="126"/>
      <c r="E15" s="131" t="s">
        <v>161</v>
      </c>
      <c r="F15" s="130">
        <f>F16+F39+F36</f>
        <v>2833.02</v>
      </c>
    </row>
    <row r="16" spans="1:6" ht="34.5" customHeight="1">
      <c r="A16" s="100"/>
      <c r="B16" s="126"/>
      <c r="C16" s="126" t="s">
        <v>321</v>
      </c>
      <c r="D16" s="126"/>
      <c r="E16" s="131" t="s">
        <v>736</v>
      </c>
      <c r="F16" s="130">
        <f>F17+F24</f>
        <v>2636.73</v>
      </c>
    </row>
    <row r="17" spans="1:6" ht="30" customHeight="1">
      <c r="A17" s="100"/>
      <c r="B17" s="126"/>
      <c r="C17" s="126" t="s">
        <v>342</v>
      </c>
      <c r="D17" s="126"/>
      <c r="E17" s="131" t="s">
        <v>336</v>
      </c>
      <c r="F17" s="130">
        <f>F18+F22</f>
        <v>2544.1</v>
      </c>
    </row>
    <row r="18" spans="1:6" ht="17.25" customHeight="1">
      <c r="A18" s="100"/>
      <c r="B18" s="126"/>
      <c r="C18" s="126" t="s">
        <v>344</v>
      </c>
      <c r="D18" s="126"/>
      <c r="E18" s="131" t="s">
        <v>322</v>
      </c>
      <c r="F18" s="130">
        <f>F19+F20+F21</f>
        <v>2540.8</v>
      </c>
    </row>
    <row r="19" spans="1:15" ht="51">
      <c r="A19" s="100"/>
      <c r="B19" s="126"/>
      <c r="C19" s="126"/>
      <c r="D19" s="126" t="s">
        <v>121</v>
      </c>
      <c r="E19" s="131" t="s">
        <v>270</v>
      </c>
      <c r="F19" s="130">
        <v>2015</v>
      </c>
      <c r="O19" s="26">
        <v>2774.8</v>
      </c>
    </row>
    <row r="20" spans="1:15" ht="25.5">
      <c r="A20" s="100"/>
      <c r="B20" s="126"/>
      <c r="C20" s="126"/>
      <c r="D20" s="126" t="s">
        <v>122</v>
      </c>
      <c r="E20" s="131" t="s">
        <v>302</v>
      </c>
      <c r="F20" s="130">
        <v>495.8</v>
      </c>
      <c r="O20" s="26">
        <v>1170</v>
      </c>
    </row>
    <row r="21" spans="1:6" ht="12.75">
      <c r="A21" s="100"/>
      <c r="B21" s="126"/>
      <c r="C21" s="126"/>
      <c r="D21" s="126" t="s">
        <v>123</v>
      </c>
      <c r="E21" s="131" t="s">
        <v>124</v>
      </c>
      <c r="F21" s="130">
        <v>30</v>
      </c>
    </row>
    <row r="22" spans="1:6" ht="12.75">
      <c r="A22" s="100"/>
      <c r="B22" s="126"/>
      <c r="C22" s="126" t="s">
        <v>579</v>
      </c>
      <c r="D22" s="126"/>
      <c r="E22" s="131" t="s">
        <v>190</v>
      </c>
      <c r="F22" s="130">
        <f>F23</f>
        <v>3.3</v>
      </c>
    </row>
    <row r="23" spans="1:6" ht="25.5">
      <c r="A23" s="100"/>
      <c r="B23" s="126"/>
      <c r="C23" s="126"/>
      <c r="D23" s="126" t="s">
        <v>122</v>
      </c>
      <c r="E23" s="131" t="s">
        <v>302</v>
      </c>
      <c r="F23" s="130">
        <v>3.3</v>
      </c>
    </row>
    <row r="24" spans="1:6" ht="20.25" customHeight="1">
      <c r="A24" s="100"/>
      <c r="B24" s="126"/>
      <c r="C24" s="126" t="s">
        <v>347</v>
      </c>
      <c r="D24" s="126"/>
      <c r="E24" s="131" t="s">
        <v>339</v>
      </c>
      <c r="F24" s="130">
        <f>F25+F27+F33</f>
        <v>92.63</v>
      </c>
    </row>
    <row r="25" spans="1:6" ht="33.75" customHeight="1">
      <c r="A25" s="100"/>
      <c r="B25" s="126"/>
      <c r="C25" s="126" t="s">
        <v>348</v>
      </c>
      <c r="D25" s="126"/>
      <c r="E25" s="131" t="s">
        <v>157</v>
      </c>
      <c r="F25" s="130">
        <f>F26</f>
        <v>92.63</v>
      </c>
    </row>
    <row r="26" spans="1:6" ht="12.75">
      <c r="A26" s="100"/>
      <c r="B26" s="126"/>
      <c r="C26" s="126"/>
      <c r="D26" s="126" t="s">
        <v>188</v>
      </c>
      <c r="E26" s="201" t="s">
        <v>162</v>
      </c>
      <c r="F26" s="130">
        <v>92.63</v>
      </c>
    </row>
    <row r="27" spans="1:6" ht="27.75" customHeight="1" hidden="1">
      <c r="A27" s="100"/>
      <c r="B27" s="126"/>
      <c r="C27" s="126" t="s">
        <v>349</v>
      </c>
      <c r="D27" s="126"/>
      <c r="E27" s="131" t="s">
        <v>31</v>
      </c>
      <c r="F27" s="130">
        <f>F28</f>
        <v>0</v>
      </c>
    </row>
    <row r="28" spans="1:6" ht="12.75" hidden="1">
      <c r="A28" s="100"/>
      <c r="B28" s="126"/>
      <c r="C28" s="126"/>
      <c r="D28" s="126" t="s">
        <v>188</v>
      </c>
      <c r="E28" s="201" t="s">
        <v>162</v>
      </c>
      <c r="F28" s="130">
        <v>0</v>
      </c>
    </row>
    <row r="29" spans="1:6" ht="25.5" hidden="1">
      <c r="A29" s="100"/>
      <c r="B29" s="126"/>
      <c r="C29" s="126" t="s">
        <v>350</v>
      </c>
      <c r="D29" s="126"/>
      <c r="E29" s="131" t="s">
        <v>242</v>
      </c>
      <c r="F29" s="130">
        <f>F30</f>
        <v>0</v>
      </c>
    </row>
    <row r="30" spans="1:6" ht="12.75" hidden="1">
      <c r="A30" s="100"/>
      <c r="B30" s="126"/>
      <c r="C30" s="126"/>
      <c r="D30" s="126" t="s">
        <v>188</v>
      </c>
      <c r="E30" s="201" t="s">
        <v>162</v>
      </c>
      <c r="F30" s="130">
        <v>0</v>
      </c>
    </row>
    <row r="31" spans="1:6" ht="38.25" hidden="1">
      <c r="A31" s="100"/>
      <c r="B31" s="126"/>
      <c r="C31" s="126" t="s">
        <v>351</v>
      </c>
      <c r="D31" s="126"/>
      <c r="E31" s="131" t="s">
        <v>340</v>
      </c>
      <c r="F31" s="130">
        <f>F32</f>
        <v>0</v>
      </c>
    </row>
    <row r="32" spans="1:6" ht="12.75" hidden="1">
      <c r="A32" s="100"/>
      <c r="B32" s="126"/>
      <c r="C32" s="126"/>
      <c r="D32" s="126" t="s">
        <v>188</v>
      </c>
      <c r="E32" s="201" t="s">
        <v>162</v>
      </c>
      <c r="F32" s="130">
        <v>0</v>
      </c>
    </row>
    <row r="33" spans="1:6" ht="38.25" hidden="1">
      <c r="A33" s="100"/>
      <c r="B33" s="126"/>
      <c r="C33" s="126" t="s">
        <v>352</v>
      </c>
      <c r="D33" s="126"/>
      <c r="E33" s="201" t="s">
        <v>341</v>
      </c>
      <c r="F33" s="130">
        <f>F34</f>
        <v>0</v>
      </c>
    </row>
    <row r="34" spans="1:6" ht="12.75" hidden="1">
      <c r="A34" s="100"/>
      <c r="B34" s="126"/>
      <c r="C34" s="126"/>
      <c r="D34" s="126" t="s">
        <v>188</v>
      </c>
      <c r="E34" s="201" t="s">
        <v>162</v>
      </c>
      <c r="F34" s="130">
        <v>0</v>
      </c>
    </row>
    <row r="35" spans="1:6" ht="29.25" customHeight="1" hidden="1">
      <c r="A35" s="100"/>
      <c r="B35" s="126"/>
      <c r="C35" s="126" t="s">
        <v>388</v>
      </c>
      <c r="D35" s="126"/>
      <c r="E35" s="201" t="s">
        <v>737</v>
      </c>
      <c r="F35" s="130">
        <f>F36</f>
        <v>0</v>
      </c>
    </row>
    <row r="36" spans="1:6" ht="21" customHeight="1" hidden="1">
      <c r="A36" s="100"/>
      <c r="B36" s="126"/>
      <c r="C36" s="126" t="s">
        <v>358</v>
      </c>
      <c r="D36" s="126"/>
      <c r="E36" s="131" t="s">
        <v>339</v>
      </c>
      <c r="F36" s="130">
        <f>F37</f>
        <v>0</v>
      </c>
    </row>
    <row r="37" spans="1:6" ht="25.5" hidden="1">
      <c r="A37" s="100"/>
      <c r="B37" s="126"/>
      <c r="C37" s="126" t="s">
        <v>359</v>
      </c>
      <c r="D37" s="126"/>
      <c r="E37" s="201" t="s">
        <v>519</v>
      </c>
      <c r="F37" s="130">
        <f>F38</f>
        <v>0</v>
      </c>
    </row>
    <row r="38" spans="1:6" ht="12.75" hidden="1">
      <c r="A38" s="100"/>
      <c r="B38" s="126"/>
      <c r="C38" s="126"/>
      <c r="D38" s="126" t="s">
        <v>188</v>
      </c>
      <c r="E38" s="201" t="s">
        <v>162</v>
      </c>
      <c r="F38" s="130"/>
    </row>
    <row r="39" spans="1:6" ht="12.75">
      <c r="A39" s="100"/>
      <c r="B39" s="126"/>
      <c r="C39" s="126" t="s">
        <v>390</v>
      </c>
      <c r="D39" s="126"/>
      <c r="E39" s="201" t="s">
        <v>305</v>
      </c>
      <c r="F39" s="130">
        <f>F40+F42+F46+F49+F50+F44</f>
        <v>196.29</v>
      </c>
    </row>
    <row r="40" spans="1:6" ht="55.5" customHeight="1">
      <c r="A40" s="100"/>
      <c r="B40" s="126"/>
      <c r="C40" s="126" t="s">
        <v>577</v>
      </c>
      <c r="D40" s="126"/>
      <c r="E40" s="201" t="s">
        <v>576</v>
      </c>
      <c r="F40" s="130">
        <f>F41</f>
        <v>7.6</v>
      </c>
    </row>
    <row r="41" spans="1:6" ht="27" customHeight="1">
      <c r="A41" s="100"/>
      <c r="B41" s="126"/>
      <c r="C41" s="126"/>
      <c r="D41" s="126" t="s">
        <v>122</v>
      </c>
      <c r="E41" s="201" t="s">
        <v>302</v>
      </c>
      <c r="F41" s="130">
        <v>7.6</v>
      </c>
    </row>
    <row r="42" spans="1:6" ht="30.75" customHeight="1">
      <c r="A42" s="100"/>
      <c r="B42" s="126"/>
      <c r="C42" s="126" t="s">
        <v>386</v>
      </c>
      <c r="D42" s="126"/>
      <c r="E42" s="201" t="s">
        <v>239</v>
      </c>
      <c r="F42" s="130">
        <f>F43</f>
        <v>131.79</v>
      </c>
    </row>
    <row r="43" spans="1:6" ht="12.75">
      <c r="A43" s="100"/>
      <c r="B43" s="126"/>
      <c r="C43" s="126"/>
      <c r="D43" s="126" t="s">
        <v>188</v>
      </c>
      <c r="E43" s="201" t="s">
        <v>162</v>
      </c>
      <c r="F43" s="130">
        <v>131.79</v>
      </c>
    </row>
    <row r="44" spans="1:6" ht="30" customHeight="1">
      <c r="A44" s="100"/>
      <c r="B44" s="126"/>
      <c r="C44" s="126" t="s">
        <v>629</v>
      </c>
      <c r="D44" s="126"/>
      <c r="E44" s="201" t="s">
        <v>628</v>
      </c>
      <c r="F44" s="130">
        <f>F45</f>
        <v>56.9</v>
      </c>
    </row>
    <row r="45" spans="1:6" ht="12.75">
      <c r="A45" s="100"/>
      <c r="B45" s="126"/>
      <c r="C45" s="126"/>
      <c r="D45" s="126" t="s">
        <v>188</v>
      </c>
      <c r="E45" s="201" t="s">
        <v>162</v>
      </c>
      <c r="F45" s="130">
        <v>56.9</v>
      </c>
    </row>
    <row r="46" spans="1:6" ht="30" customHeight="1" hidden="1">
      <c r="A46" s="100"/>
      <c r="B46" s="126"/>
      <c r="C46" s="126" t="s">
        <v>477</v>
      </c>
      <c r="D46" s="126"/>
      <c r="E46" s="201" t="s">
        <v>647</v>
      </c>
      <c r="F46" s="130">
        <f>F47</f>
        <v>0</v>
      </c>
    </row>
    <row r="47" spans="1:6" ht="12.75" hidden="1">
      <c r="A47" s="100"/>
      <c r="B47" s="126"/>
      <c r="C47" s="126"/>
      <c r="D47" s="126" t="s">
        <v>188</v>
      </c>
      <c r="E47" s="201" t="s">
        <v>162</v>
      </c>
      <c r="F47" s="130">
        <v>0</v>
      </c>
    </row>
    <row r="48" spans="1:6" ht="28.5" customHeight="1" hidden="1">
      <c r="A48" s="100"/>
      <c r="B48" s="126"/>
      <c r="C48" s="126" t="s">
        <v>479</v>
      </c>
      <c r="D48" s="126"/>
      <c r="E48" s="201" t="s">
        <v>648</v>
      </c>
      <c r="F48" s="130">
        <f>F49</f>
        <v>0</v>
      </c>
    </row>
    <row r="49" spans="1:6" ht="12.75" hidden="1">
      <c r="A49" s="100"/>
      <c r="B49" s="126"/>
      <c r="C49" s="126"/>
      <c r="D49" s="126" t="s">
        <v>188</v>
      </c>
      <c r="E49" s="201" t="s">
        <v>162</v>
      </c>
      <c r="F49" s="130">
        <v>0</v>
      </c>
    </row>
    <row r="50" spans="1:6" ht="43.5" customHeight="1" hidden="1">
      <c r="A50" s="100"/>
      <c r="B50" s="126"/>
      <c r="C50" s="126" t="s">
        <v>512</v>
      </c>
      <c r="D50" s="126"/>
      <c r="E50" s="201" t="s">
        <v>511</v>
      </c>
      <c r="F50" s="130">
        <f>F51</f>
        <v>0</v>
      </c>
    </row>
    <row r="51" spans="1:6" ht="12.75" hidden="1">
      <c r="A51" s="100"/>
      <c r="B51" s="126"/>
      <c r="C51" s="126"/>
      <c r="D51" s="126" t="s">
        <v>188</v>
      </c>
      <c r="E51" s="201" t="s">
        <v>162</v>
      </c>
      <c r="F51" s="130"/>
    </row>
    <row r="52" spans="1:6" ht="12.75" hidden="1">
      <c r="A52" s="100"/>
      <c r="B52" s="126" t="s">
        <v>560</v>
      </c>
      <c r="C52" s="126"/>
      <c r="D52" s="126"/>
      <c r="E52" s="201" t="s">
        <v>566</v>
      </c>
      <c r="F52" s="130">
        <f>F53</f>
        <v>0</v>
      </c>
    </row>
    <row r="53" spans="1:6" ht="12.75" hidden="1">
      <c r="A53" s="100"/>
      <c r="B53" s="126"/>
      <c r="C53" s="126" t="s">
        <v>390</v>
      </c>
      <c r="D53" s="126"/>
      <c r="E53" s="201" t="s">
        <v>305</v>
      </c>
      <c r="F53" s="130">
        <f>F54</f>
        <v>0</v>
      </c>
    </row>
    <row r="54" spans="1:6" ht="12.75" hidden="1">
      <c r="A54" s="100"/>
      <c r="B54" s="126"/>
      <c r="C54" s="126" t="s">
        <v>362</v>
      </c>
      <c r="D54" s="126"/>
      <c r="E54" s="201" t="s">
        <v>561</v>
      </c>
      <c r="F54" s="130">
        <f>F55</f>
        <v>0</v>
      </c>
    </row>
    <row r="55" spans="1:6" ht="12.75" hidden="1">
      <c r="A55" s="100"/>
      <c r="B55" s="126"/>
      <c r="C55" s="126"/>
      <c r="D55" s="126" t="s">
        <v>123</v>
      </c>
      <c r="E55" s="201" t="s">
        <v>124</v>
      </c>
      <c r="F55" s="130">
        <v>0</v>
      </c>
    </row>
    <row r="56" spans="1:6" ht="12.75">
      <c r="A56" s="100"/>
      <c r="B56" s="126" t="s">
        <v>158</v>
      </c>
      <c r="C56" s="126"/>
      <c r="D56" s="126"/>
      <c r="E56" s="131" t="s">
        <v>467</v>
      </c>
      <c r="F56" s="130">
        <f>F58</f>
        <v>200</v>
      </c>
    </row>
    <row r="57" spans="1:6" ht="12.75">
      <c r="A57" s="100"/>
      <c r="B57" s="126"/>
      <c r="C57" s="126" t="s">
        <v>390</v>
      </c>
      <c r="D57" s="126"/>
      <c r="E57" s="131" t="s">
        <v>305</v>
      </c>
      <c r="F57" s="130">
        <f>F58</f>
        <v>200</v>
      </c>
    </row>
    <row r="58" spans="1:6" ht="12.75">
      <c r="A58" s="100"/>
      <c r="B58" s="126"/>
      <c r="C58" s="126" t="s">
        <v>448</v>
      </c>
      <c r="D58" s="126"/>
      <c r="E58" s="131" t="s">
        <v>467</v>
      </c>
      <c r="F58" s="130">
        <f>F59</f>
        <v>200</v>
      </c>
    </row>
    <row r="59" spans="1:6" ht="12.75">
      <c r="A59" s="100"/>
      <c r="B59" s="126"/>
      <c r="C59" s="126"/>
      <c r="D59" s="126" t="s">
        <v>123</v>
      </c>
      <c r="E59" s="450" t="s">
        <v>124</v>
      </c>
      <c r="F59" s="130">
        <v>200</v>
      </c>
    </row>
    <row r="60" spans="1:6" ht="12.75">
      <c r="A60" s="100"/>
      <c r="B60" s="126" t="s">
        <v>179</v>
      </c>
      <c r="C60" s="126"/>
      <c r="D60" s="126"/>
      <c r="E60" s="131" t="s">
        <v>150</v>
      </c>
      <c r="F60" s="130">
        <f>F61+F71</f>
        <v>1569.86</v>
      </c>
    </row>
    <row r="61" spans="1:6" ht="34.5" customHeight="1">
      <c r="A61" s="100"/>
      <c r="B61" s="126"/>
      <c r="C61" s="126" t="s">
        <v>321</v>
      </c>
      <c r="D61" s="126"/>
      <c r="E61" s="131" t="s">
        <v>736</v>
      </c>
      <c r="F61" s="130">
        <f>F62+F68</f>
        <v>489.2</v>
      </c>
    </row>
    <row r="62" spans="1:6" ht="25.5">
      <c r="A62" s="100"/>
      <c r="B62" s="126"/>
      <c r="C62" s="126" t="s">
        <v>330</v>
      </c>
      <c r="D62" s="126"/>
      <c r="E62" s="131" t="s">
        <v>329</v>
      </c>
      <c r="F62" s="130">
        <f>F63+F65</f>
        <v>489.2</v>
      </c>
    </row>
    <row r="63" spans="1:6" ht="25.5" hidden="1">
      <c r="A63" s="100"/>
      <c r="B63" s="126"/>
      <c r="C63" s="177" t="s">
        <v>333</v>
      </c>
      <c r="D63" s="100"/>
      <c r="E63" s="201" t="s">
        <v>331</v>
      </c>
      <c r="F63" s="130">
        <f>F64</f>
        <v>0</v>
      </c>
    </row>
    <row r="64" spans="1:6" ht="25.5" hidden="1">
      <c r="A64" s="100"/>
      <c r="B64" s="126"/>
      <c r="C64" s="126"/>
      <c r="D64" s="126" t="s">
        <v>122</v>
      </c>
      <c r="E64" s="131" t="s">
        <v>302</v>
      </c>
      <c r="F64" s="130">
        <v>0</v>
      </c>
    </row>
    <row r="65" spans="1:6" ht="12.75">
      <c r="A65" s="100"/>
      <c r="B65" s="126"/>
      <c r="C65" s="126" t="s">
        <v>335</v>
      </c>
      <c r="D65" s="126"/>
      <c r="E65" s="131" t="s">
        <v>332</v>
      </c>
      <c r="F65" s="130">
        <f>F66+F67</f>
        <v>489.2</v>
      </c>
    </row>
    <row r="66" spans="1:6" ht="25.5">
      <c r="A66" s="100"/>
      <c r="B66" s="126"/>
      <c r="C66" s="126"/>
      <c r="D66" s="126" t="s">
        <v>122</v>
      </c>
      <c r="E66" s="131" t="s">
        <v>302</v>
      </c>
      <c r="F66" s="130">
        <v>482</v>
      </c>
    </row>
    <row r="67" spans="1:6" ht="12.75">
      <c r="A67" s="100"/>
      <c r="B67" s="126"/>
      <c r="C67" s="126"/>
      <c r="D67" s="126" t="s">
        <v>123</v>
      </c>
      <c r="E67" s="450" t="s">
        <v>124</v>
      </c>
      <c r="F67" s="130">
        <v>7.2</v>
      </c>
    </row>
    <row r="68" spans="1:6" ht="25.5" hidden="1">
      <c r="A68" s="100"/>
      <c r="B68" s="126"/>
      <c r="C68" s="126" t="s">
        <v>342</v>
      </c>
      <c r="D68" s="126"/>
      <c r="E68" s="131" t="s">
        <v>336</v>
      </c>
      <c r="F68" s="130">
        <f>F69</f>
        <v>0</v>
      </c>
    </row>
    <row r="69" spans="1:6" ht="12.75" hidden="1">
      <c r="A69" s="100"/>
      <c r="B69" s="126"/>
      <c r="C69" s="126" t="s">
        <v>344</v>
      </c>
      <c r="D69" s="126"/>
      <c r="E69" s="131" t="s">
        <v>322</v>
      </c>
      <c r="F69" s="130">
        <f>F70</f>
        <v>0</v>
      </c>
    </row>
    <row r="70" spans="1:6" ht="33" customHeight="1" hidden="1">
      <c r="A70" s="100"/>
      <c r="B70" s="126"/>
      <c r="C70" s="126"/>
      <c r="D70" s="126" t="s">
        <v>122</v>
      </c>
      <c r="E70" s="131" t="s">
        <v>302</v>
      </c>
      <c r="F70" s="130"/>
    </row>
    <row r="71" spans="1:6" ht="12.75">
      <c r="A71" s="100"/>
      <c r="B71" s="126"/>
      <c r="C71" s="126" t="s">
        <v>306</v>
      </c>
      <c r="D71" s="126"/>
      <c r="E71" s="131" t="s">
        <v>305</v>
      </c>
      <c r="F71" s="130">
        <f>F72+F74+F76+F78+F80+F82</f>
        <v>1080.66</v>
      </c>
    </row>
    <row r="72" spans="1:6" ht="38.25" hidden="1">
      <c r="A72" s="100"/>
      <c r="B72" s="126"/>
      <c r="C72" s="126" t="s">
        <v>462</v>
      </c>
      <c r="D72" s="126"/>
      <c r="E72" s="131" t="s">
        <v>567</v>
      </c>
      <c r="F72" s="130">
        <f>F73</f>
        <v>0</v>
      </c>
    </row>
    <row r="73" spans="1:6" ht="12.75" hidden="1">
      <c r="A73" s="100"/>
      <c r="B73" s="126"/>
      <c r="C73" s="126"/>
      <c r="D73" s="126" t="s">
        <v>123</v>
      </c>
      <c r="E73" s="131" t="s">
        <v>124</v>
      </c>
      <c r="F73" s="130">
        <v>0</v>
      </c>
    </row>
    <row r="74" spans="1:6" ht="12.75">
      <c r="A74" s="100"/>
      <c r="B74" s="451"/>
      <c r="C74" s="126" t="s">
        <v>363</v>
      </c>
      <c r="D74" s="126"/>
      <c r="E74" s="131" t="s">
        <v>79</v>
      </c>
      <c r="F74" s="130">
        <f>F75</f>
        <v>25</v>
      </c>
    </row>
    <row r="75" spans="1:6" ht="12.75">
      <c r="A75" s="100"/>
      <c r="B75" s="126"/>
      <c r="C75" s="126"/>
      <c r="D75" s="126" t="s">
        <v>123</v>
      </c>
      <c r="E75" s="131" t="s">
        <v>124</v>
      </c>
      <c r="F75" s="130">
        <v>25</v>
      </c>
    </row>
    <row r="76" spans="1:6" ht="18" customHeight="1" hidden="1">
      <c r="A76" s="100"/>
      <c r="B76" s="126"/>
      <c r="C76" s="168" t="s">
        <v>364</v>
      </c>
      <c r="D76" s="168"/>
      <c r="E76" s="169" t="s">
        <v>72</v>
      </c>
      <c r="F76" s="176">
        <f>F77</f>
        <v>0</v>
      </c>
    </row>
    <row r="77" spans="1:6" ht="28.5" customHeight="1" hidden="1">
      <c r="A77" s="100"/>
      <c r="B77" s="126"/>
      <c r="C77" s="126"/>
      <c r="D77" s="168" t="s">
        <v>122</v>
      </c>
      <c r="E77" s="169" t="s">
        <v>302</v>
      </c>
      <c r="F77" s="176"/>
    </row>
    <row r="78" spans="1:6" ht="40.5" customHeight="1">
      <c r="A78" s="100"/>
      <c r="B78" s="126"/>
      <c r="C78" s="126" t="s">
        <v>649</v>
      </c>
      <c r="D78" s="168"/>
      <c r="E78" s="169" t="s">
        <v>633</v>
      </c>
      <c r="F78" s="176">
        <f>F79</f>
        <v>1016.92</v>
      </c>
    </row>
    <row r="79" spans="1:6" ht="15.75" customHeight="1">
      <c r="A79" s="100"/>
      <c r="B79" s="126"/>
      <c r="C79" s="126"/>
      <c r="D79" s="168" t="s">
        <v>188</v>
      </c>
      <c r="E79" s="169" t="s">
        <v>162</v>
      </c>
      <c r="F79" s="460">
        <v>1016.92</v>
      </c>
    </row>
    <row r="80" spans="1:6" ht="30.75" customHeight="1">
      <c r="A80" s="100"/>
      <c r="B80" s="126"/>
      <c r="C80" s="126" t="s">
        <v>477</v>
      </c>
      <c r="D80" s="126"/>
      <c r="E80" s="201" t="s">
        <v>647</v>
      </c>
      <c r="F80" s="176">
        <f>F81</f>
        <v>19.37</v>
      </c>
    </row>
    <row r="81" spans="1:6" ht="16.5" customHeight="1">
      <c r="A81" s="100"/>
      <c r="B81" s="126"/>
      <c r="C81" s="126"/>
      <c r="D81" s="168" t="s">
        <v>188</v>
      </c>
      <c r="E81" s="169" t="s">
        <v>162</v>
      </c>
      <c r="F81" s="423">
        <v>19.37</v>
      </c>
    </row>
    <row r="82" spans="1:6" ht="29.25" customHeight="1">
      <c r="A82" s="100"/>
      <c r="B82" s="126"/>
      <c r="C82" s="126" t="s">
        <v>479</v>
      </c>
      <c r="D82" s="126"/>
      <c r="E82" s="201" t="s">
        <v>648</v>
      </c>
      <c r="F82" s="423">
        <f>F83</f>
        <v>19.37</v>
      </c>
    </row>
    <row r="83" spans="1:6" ht="15.75" customHeight="1">
      <c r="A83" s="100"/>
      <c r="B83" s="126"/>
      <c r="C83" s="168"/>
      <c r="D83" s="168" t="s">
        <v>188</v>
      </c>
      <c r="E83" s="321" t="s">
        <v>162</v>
      </c>
      <c r="F83" s="423">
        <v>19.37</v>
      </c>
    </row>
    <row r="84" spans="1:6" ht="16.5" customHeight="1">
      <c r="A84" s="100"/>
      <c r="B84" s="173" t="s">
        <v>8</v>
      </c>
      <c r="C84" s="451"/>
      <c r="D84" s="451"/>
      <c r="E84" s="452" t="s">
        <v>9</v>
      </c>
      <c r="F84" s="136">
        <f>F85</f>
        <v>242.4</v>
      </c>
    </row>
    <row r="85" spans="1:6" ht="12.75">
      <c r="A85" s="100"/>
      <c r="B85" s="126" t="s">
        <v>10</v>
      </c>
      <c r="C85" s="126"/>
      <c r="D85" s="126"/>
      <c r="E85" s="453" t="s">
        <v>11</v>
      </c>
      <c r="F85" s="130">
        <f>F86</f>
        <v>242.4</v>
      </c>
    </row>
    <row r="86" spans="1:6" ht="28.5" customHeight="1">
      <c r="A86" s="100"/>
      <c r="B86" s="126"/>
      <c r="C86" s="126" t="s">
        <v>321</v>
      </c>
      <c r="D86" s="126"/>
      <c r="E86" s="453" t="s">
        <v>736</v>
      </c>
      <c r="F86" s="130">
        <f>F87</f>
        <v>242.4</v>
      </c>
    </row>
    <row r="87" spans="1:6" ht="25.5">
      <c r="A87" s="100"/>
      <c r="B87" s="126"/>
      <c r="C87" s="126" t="s">
        <v>342</v>
      </c>
      <c r="D87" s="126"/>
      <c r="E87" s="453" t="s">
        <v>336</v>
      </c>
      <c r="F87" s="130">
        <f>F88</f>
        <v>242.4</v>
      </c>
    </row>
    <row r="88" spans="1:6" ht="26.25" customHeight="1">
      <c r="A88" s="100"/>
      <c r="B88" s="126"/>
      <c r="C88" s="126" t="s">
        <v>346</v>
      </c>
      <c r="D88" s="126"/>
      <c r="E88" s="453" t="s">
        <v>338</v>
      </c>
      <c r="F88" s="130">
        <f>F89</f>
        <v>242.4</v>
      </c>
    </row>
    <row r="89" spans="1:6" ht="54.75" customHeight="1">
      <c r="A89" s="100"/>
      <c r="B89" s="126"/>
      <c r="C89" s="126"/>
      <c r="D89" s="126" t="s">
        <v>121</v>
      </c>
      <c r="E89" s="131" t="s">
        <v>270</v>
      </c>
      <c r="F89" s="130">
        <v>242.4</v>
      </c>
    </row>
    <row r="90" spans="1:6" ht="12.75">
      <c r="A90" s="100"/>
      <c r="B90" s="173" t="s">
        <v>73</v>
      </c>
      <c r="C90" s="173"/>
      <c r="D90" s="173"/>
      <c r="E90" s="174" t="s">
        <v>138</v>
      </c>
      <c r="F90" s="136">
        <f>F91</f>
        <v>38</v>
      </c>
    </row>
    <row r="91" spans="1:6" ht="12.75">
      <c r="A91" s="100"/>
      <c r="B91" s="126" t="s">
        <v>771</v>
      </c>
      <c r="C91" s="173"/>
      <c r="D91" s="173"/>
      <c r="E91" s="131" t="s">
        <v>772</v>
      </c>
      <c r="F91" s="130">
        <f>F92</f>
        <v>38</v>
      </c>
    </row>
    <row r="92" spans="1:6" ht="25.5">
      <c r="A92" s="100"/>
      <c r="B92" s="173"/>
      <c r="C92" s="126" t="s">
        <v>388</v>
      </c>
      <c r="D92" s="126"/>
      <c r="E92" s="201" t="s">
        <v>737</v>
      </c>
      <c r="F92" s="130">
        <f>F93</f>
        <v>38</v>
      </c>
    </row>
    <row r="93" spans="1:6" ht="25.5">
      <c r="A93" s="100"/>
      <c r="B93" s="173"/>
      <c r="C93" s="126" t="s">
        <v>358</v>
      </c>
      <c r="D93" s="126"/>
      <c r="E93" s="131" t="s">
        <v>339</v>
      </c>
      <c r="F93" s="130">
        <f>F94</f>
        <v>38</v>
      </c>
    </row>
    <row r="94" spans="1:6" ht="29.25" customHeight="1">
      <c r="A94" s="100"/>
      <c r="B94" s="173"/>
      <c r="C94" s="126" t="s">
        <v>359</v>
      </c>
      <c r="D94" s="126"/>
      <c r="E94" s="201" t="s">
        <v>519</v>
      </c>
      <c r="F94" s="130">
        <f>F95</f>
        <v>38</v>
      </c>
    </row>
    <row r="95" spans="1:6" ht="12.75">
      <c r="A95" s="100"/>
      <c r="B95" s="173"/>
      <c r="C95" s="126"/>
      <c r="D95" s="126" t="s">
        <v>188</v>
      </c>
      <c r="E95" s="201" t="s">
        <v>162</v>
      </c>
      <c r="F95" s="130">
        <v>38</v>
      </c>
    </row>
    <row r="96" spans="1:6" ht="12.75" hidden="1">
      <c r="A96" s="100"/>
      <c r="B96" s="126" t="s">
        <v>5</v>
      </c>
      <c r="C96" s="126"/>
      <c r="D96" s="126"/>
      <c r="E96" s="201" t="s">
        <v>6</v>
      </c>
      <c r="F96" s="130">
        <f>F97</f>
        <v>0</v>
      </c>
    </row>
    <row r="97" spans="1:6" ht="29.25" customHeight="1" hidden="1">
      <c r="A97" s="100"/>
      <c r="B97" s="173"/>
      <c r="C97" s="126" t="s">
        <v>388</v>
      </c>
      <c r="D97" s="126"/>
      <c r="E97" s="125" t="s">
        <v>442</v>
      </c>
      <c r="F97" s="130">
        <f>F98+F101</f>
        <v>0</v>
      </c>
    </row>
    <row r="98" spans="1:6" ht="70.5" customHeight="1" hidden="1">
      <c r="A98" s="100"/>
      <c r="B98" s="173"/>
      <c r="C98" s="126" t="s">
        <v>638</v>
      </c>
      <c r="D98" s="126"/>
      <c r="E98" s="201" t="s">
        <v>634</v>
      </c>
      <c r="F98" s="130">
        <f>F99</f>
        <v>0</v>
      </c>
    </row>
    <row r="99" spans="1:6" ht="55.5" customHeight="1" hidden="1">
      <c r="A99" s="100"/>
      <c r="B99" s="173"/>
      <c r="C99" s="126" t="s">
        <v>637</v>
      </c>
      <c r="D99" s="126"/>
      <c r="E99" s="201" t="s">
        <v>635</v>
      </c>
      <c r="F99" s="130">
        <f>F100</f>
        <v>0</v>
      </c>
    </row>
    <row r="100" spans="1:6" ht="28.5" customHeight="1" hidden="1">
      <c r="A100" s="100"/>
      <c r="B100" s="173"/>
      <c r="C100" s="126"/>
      <c r="D100" s="126" t="s">
        <v>122</v>
      </c>
      <c r="E100" s="131" t="s">
        <v>302</v>
      </c>
      <c r="F100" s="130"/>
    </row>
    <row r="101" spans="1:6" ht="27.75" customHeight="1" hidden="1">
      <c r="A101" s="100"/>
      <c r="B101" s="126"/>
      <c r="C101" s="126" t="s">
        <v>391</v>
      </c>
      <c r="D101" s="100"/>
      <c r="E101" s="240" t="s">
        <v>355</v>
      </c>
      <c r="F101" s="130">
        <f>F103</f>
        <v>0</v>
      </c>
    </row>
    <row r="102" spans="1:6" ht="15" customHeight="1" hidden="1">
      <c r="A102" s="100"/>
      <c r="B102" s="126"/>
      <c r="C102" s="126" t="s">
        <v>357</v>
      </c>
      <c r="E102" s="240" t="s">
        <v>356</v>
      </c>
      <c r="F102" s="130">
        <f>F103</f>
        <v>0</v>
      </c>
    </row>
    <row r="103" spans="1:6" ht="29.25" customHeight="1" hidden="1">
      <c r="A103" s="100"/>
      <c r="B103" s="126"/>
      <c r="C103" s="126"/>
      <c r="D103" s="126" t="s">
        <v>122</v>
      </c>
      <c r="E103" s="131" t="s">
        <v>302</v>
      </c>
      <c r="F103" s="130">
        <v>0</v>
      </c>
    </row>
    <row r="104" spans="1:6" ht="12.75">
      <c r="A104" s="100"/>
      <c r="B104" s="173" t="s">
        <v>106</v>
      </c>
      <c r="C104" s="173"/>
      <c r="D104" s="173"/>
      <c r="E104" s="174" t="s">
        <v>107</v>
      </c>
      <c r="F104" s="136">
        <f>F109+F126+F141+F105</f>
        <v>5174.68</v>
      </c>
    </row>
    <row r="105" spans="1:6" ht="12.75">
      <c r="A105" s="100"/>
      <c r="B105" s="126" t="s">
        <v>770</v>
      </c>
      <c r="C105" s="173"/>
      <c r="D105" s="173"/>
      <c r="E105" s="131" t="s">
        <v>769</v>
      </c>
      <c r="F105" s="136">
        <f>F106</f>
        <v>236.4</v>
      </c>
    </row>
    <row r="106" spans="1:6" ht="19.5" customHeight="1">
      <c r="A106" s="100"/>
      <c r="B106" s="173"/>
      <c r="C106" s="126" t="s">
        <v>390</v>
      </c>
      <c r="D106" s="168"/>
      <c r="E106" s="169" t="s">
        <v>305</v>
      </c>
      <c r="F106" s="130">
        <f>F107</f>
        <v>236.4</v>
      </c>
    </row>
    <row r="107" spans="1:6" ht="48" customHeight="1">
      <c r="A107" s="100"/>
      <c r="B107" s="173"/>
      <c r="C107" s="168" t="s">
        <v>574</v>
      </c>
      <c r="D107" s="168"/>
      <c r="E107" s="393" t="s">
        <v>501</v>
      </c>
      <c r="F107" s="130">
        <f>F108</f>
        <v>236.4</v>
      </c>
    </row>
    <row r="108" spans="1:6" ht="25.5">
      <c r="A108" s="100"/>
      <c r="B108" s="173"/>
      <c r="C108" s="168"/>
      <c r="D108" s="168" t="s">
        <v>122</v>
      </c>
      <c r="E108" s="393" t="s">
        <v>302</v>
      </c>
      <c r="F108" s="130">
        <v>236.4</v>
      </c>
    </row>
    <row r="109" spans="1:6" ht="12.75">
      <c r="A109" s="100"/>
      <c r="B109" s="126" t="s">
        <v>235</v>
      </c>
      <c r="C109" s="126"/>
      <c r="D109" s="126"/>
      <c r="E109" s="131" t="s">
        <v>236</v>
      </c>
      <c r="F109" s="130">
        <f>F110</f>
        <v>4938.28</v>
      </c>
    </row>
    <row r="110" spans="1:6" ht="36.75" customHeight="1">
      <c r="A110" s="100"/>
      <c r="B110" s="126"/>
      <c r="C110" s="126" t="s">
        <v>392</v>
      </c>
      <c r="D110" s="126"/>
      <c r="E110" s="131" t="s">
        <v>734</v>
      </c>
      <c r="F110" s="130">
        <f>F111</f>
        <v>4938.28</v>
      </c>
    </row>
    <row r="111" spans="1:6" ht="18.75" customHeight="1">
      <c r="A111" s="100"/>
      <c r="B111" s="126"/>
      <c r="C111" s="126" t="s">
        <v>370</v>
      </c>
      <c r="D111" s="126"/>
      <c r="E111" s="131" t="s">
        <v>449</v>
      </c>
      <c r="F111" s="130">
        <f>F112+F123</f>
        <v>4938.28</v>
      </c>
    </row>
    <row r="112" spans="1:6" ht="25.5">
      <c r="A112" s="100"/>
      <c r="B112" s="126"/>
      <c r="C112" s="126" t="s">
        <v>371</v>
      </c>
      <c r="D112" s="126"/>
      <c r="E112" s="131" t="s">
        <v>383</v>
      </c>
      <c r="F112" s="130">
        <f>F115+F119+F121</f>
        <v>4006.11</v>
      </c>
    </row>
    <row r="113" spans="1:6" ht="62.25" customHeight="1" hidden="1">
      <c r="A113" s="100"/>
      <c r="B113" s="126"/>
      <c r="C113" s="177" t="s">
        <v>533</v>
      </c>
      <c r="D113" s="168"/>
      <c r="E113" s="169" t="s">
        <v>534</v>
      </c>
      <c r="F113" s="130">
        <f>F114</f>
        <v>0</v>
      </c>
    </row>
    <row r="114" spans="1:6" ht="33.75" customHeight="1" hidden="1">
      <c r="A114" s="100"/>
      <c r="B114" s="126"/>
      <c r="C114" s="177"/>
      <c r="D114" s="168" t="s">
        <v>122</v>
      </c>
      <c r="E114" s="169" t="s">
        <v>302</v>
      </c>
      <c r="F114" s="130">
        <v>0</v>
      </c>
    </row>
    <row r="115" spans="1:6" ht="28.5" customHeight="1">
      <c r="A115" s="100"/>
      <c r="B115" s="126"/>
      <c r="C115" s="126" t="s">
        <v>372</v>
      </c>
      <c r="D115" s="126"/>
      <c r="E115" s="131" t="s">
        <v>365</v>
      </c>
      <c r="F115" s="130">
        <f>F116</f>
        <v>4006.11</v>
      </c>
    </row>
    <row r="116" spans="1:6" ht="28.5" customHeight="1">
      <c r="A116" s="100"/>
      <c r="B116" s="126"/>
      <c r="C116" s="126"/>
      <c r="D116" s="126" t="s">
        <v>122</v>
      </c>
      <c r="E116" s="131" t="s">
        <v>302</v>
      </c>
      <c r="F116" s="130">
        <v>4006.11</v>
      </c>
    </row>
    <row r="117" spans="1:6" ht="51" hidden="1">
      <c r="A117" s="100"/>
      <c r="B117" s="126"/>
      <c r="C117" s="126" t="s">
        <v>514</v>
      </c>
      <c r="D117" s="126"/>
      <c r="E117" s="321" t="s">
        <v>513</v>
      </c>
      <c r="F117" s="130">
        <f>F118</f>
        <v>0</v>
      </c>
    </row>
    <row r="118" spans="1:6" ht="12.75" hidden="1">
      <c r="A118" s="100"/>
      <c r="B118" s="126"/>
      <c r="C118" s="173"/>
      <c r="D118" s="126" t="s">
        <v>188</v>
      </c>
      <c r="E118" s="321" t="s">
        <v>162</v>
      </c>
      <c r="F118" s="130"/>
    </row>
    <row r="119" spans="1:6" ht="12.75" hidden="1">
      <c r="A119" s="100"/>
      <c r="B119" s="126"/>
      <c r="C119" s="177" t="s">
        <v>373</v>
      </c>
      <c r="D119" s="168"/>
      <c r="E119" s="169" t="s">
        <v>285</v>
      </c>
      <c r="F119" s="176">
        <f>F120</f>
        <v>0</v>
      </c>
    </row>
    <row r="120" spans="1:6" ht="36" customHeight="1" hidden="1">
      <c r="A120" s="100"/>
      <c r="B120" s="126"/>
      <c r="C120" s="168"/>
      <c r="D120" s="168" t="s">
        <v>122</v>
      </c>
      <c r="E120" s="169" t="s">
        <v>302</v>
      </c>
      <c r="F120" s="176"/>
    </row>
    <row r="121" spans="1:6" ht="43.5" customHeight="1" hidden="1">
      <c r="A121" s="100"/>
      <c r="B121" s="126"/>
      <c r="C121" s="168" t="s">
        <v>618</v>
      </c>
      <c r="D121" s="168"/>
      <c r="E121" s="169" t="s">
        <v>617</v>
      </c>
      <c r="F121" s="176">
        <f>F122</f>
        <v>0</v>
      </c>
    </row>
    <row r="122" spans="1:6" ht="30" customHeight="1" hidden="1">
      <c r="A122" s="100"/>
      <c r="B122" s="126"/>
      <c r="C122" s="168"/>
      <c r="D122" s="168" t="s">
        <v>122</v>
      </c>
      <c r="E122" s="169" t="s">
        <v>302</v>
      </c>
      <c r="F122" s="176"/>
    </row>
    <row r="123" spans="1:6" ht="15.75" customHeight="1">
      <c r="A123" s="100"/>
      <c r="B123" s="126"/>
      <c r="C123" s="168" t="s">
        <v>447</v>
      </c>
      <c r="D123" s="168"/>
      <c r="E123" s="169" t="s">
        <v>339</v>
      </c>
      <c r="F123" s="176">
        <f>F124</f>
        <v>932.17</v>
      </c>
    </row>
    <row r="124" spans="1:6" ht="40.5" customHeight="1">
      <c r="A124" s="100"/>
      <c r="B124" s="126"/>
      <c r="C124" s="168" t="s">
        <v>664</v>
      </c>
      <c r="D124" s="168"/>
      <c r="E124" s="169" t="s">
        <v>617</v>
      </c>
      <c r="F124" s="176">
        <f>F125</f>
        <v>932.17</v>
      </c>
    </row>
    <row r="125" spans="1:6" ht="17.25" customHeight="1">
      <c r="A125" s="100"/>
      <c r="B125" s="126"/>
      <c r="C125" s="168"/>
      <c r="D125" s="168" t="s">
        <v>188</v>
      </c>
      <c r="E125" s="169" t="s">
        <v>162</v>
      </c>
      <c r="F125" s="176">
        <v>932.17</v>
      </c>
    </row>
    <row r="126" spans="1:6" ht="12.75" hidden="1">
      <c r="A126" s="100"/>
      <c r="B126" s="126" t="s">
        <v>63</v>
      </c>
      <c r="C126" s="126"/>
      <c r="D126" s="126"/>
      <c r="E126" s="131" t="s">
        <v>64</v>
      </c>
      <c r="F126" s="130">
        <f>F127+F131+F135</f>
        <v>0</v>
      </c>
    </row>
    <row r="127" spans="1:6" ht="45" customHeight="1" hidden="1">
      <c r="A127" s="100"/>
      <c r="B127" s="126"/>
      <c r="C127" s="126" t="s">
        <v>395</v>
      </c>
      <c r="D127" s="126"/>
      <c r="E127" s="131" t="s">
        <v>432</v>
      </c>
      <c r="F127" s="130">
        <f>F128</f>
        <v>0</v>
      </c>
    </row>
    <row r="128" spans="1:6" ht="18" customHeight="1" hidden="1">
      <c r="A128" s="100"/>
      <c r="B128" s="126"/>
      <c r="C128" s="126" t="s">
        <v>464</v>
      </c>
      <c r="D128" s="126"/>
      <c r="E128" s="131" t="s">
        <v>466</v>
      </c>
      <c r="F128" s="130">
        <f>F129</f>
        <v>0</v>
      </c>
    </row>
    <row r="129" spans="1:6" ht="12.75" hidden="1">
      <c r="A129" s="100"/>
      <c r="B129" s="126"/>
      <c r="C129" s="126" t="s">
        <v>521</v>
      </c>
      <c r="D129" s="126"/>
      <c r="E129" s="131" t="s">
        <v>445</v>
      </c>
      <c r="F129" s="130">
        <f>F130</f>
        <v>0</v>
      </c>
    </row>
    <row r="130" spans="1:6" ht="12.75" hidden="1">
      <c r="A130" s="100"/>
      <c r="B130" s="126"/>
      <c r="C130" s="126"/>
      <c r="D130" s="126" t="s">
        <v>188</v>
      </c>
      <c r="E130" s="131" t="s">
        <v>162</v>
      </c>
      <c r="F130" s="130"/>
    </row>
    <row r="131" spans="1:6" ht="38.25" hidden="1">
      <c r="A131" s="100"/>
      <c r="B131" s="173"/>
      <c r="C131" s="126" t="s">
        <v>369</v>
      </c>
      <c r="D131" s="126"/>
      <c r="E131" s="131" t="s">
        <v>437</v>
      </c>
      <c r="F131" s="130">
        <f>F132</f>
        <v>0</v>
      </c>
    </row>
    <row r="132" spans="1:6" ht="25.5" hidden="1">
      <c r="A132" s="100"/>
      <c r="B132" s="173"/>
      <c r="C132" s="126" t="s">
        <v>447</v>
      </c>
      <c r="D132" s="126"/>
      <c r="E132" s="131" t="s">
        <v>466</v>
      </c>
      <c r="F132" s="130">
        <f>F133</f>
        <v>0</v>
      </c>
    </row>
    <row r="133" spans="1:6" ht="12.75" hidden="1">
      <c r="A133" s="100"/>
      <c r="B133" s="173"/>
      <c r="C133" s="126" t="s">
        <v>446</v>
      </c>
      <c r="D133" s="126"/>
      <c r="E133" s="131" t="s">
        <v>445</v>
      </c>
      <c r="F133" s="130">
        <f>F134</f>
        <v>0</v>
      </c>
    </row>
    <row r="134" spans="1:6" ht="12.75" hidden="1">
      <c r="A134" s="100"/>
      <c r="B134" s="173"/>
      <c r="C134" s="126"/>
      <c r="D134" s="126" t="s">
        <v>188</v>
      </c>
      <c r="E134" s="131" t="s">
        <v>162</v>
      </c>
      <c r="F134" s="130">
        <v>0</v>
      </c>
    </row>
    <row r="135" spans="1:6" ht="26.25" customHeight="1" hidden="1">
      <c r="A135" s="100"/>
      <c r="B135" s="126"/>
      <c r="C135" s="126" t="s">
        <v>321</v>
      </c>
      <c r="D135" s="126"/>
      <c r="E135" s="201" t="s">
        <v>440</v>
      </c>
      <c r="F135" s="130">
        <f>F136</f>
        <v>0</v>
      </c>
    </row>
    <row r="136" spans="1:6" ht="25.5" hidden="1">
      <c r="A136" s="100"/>
      <c r="B136" s="126"/>
      <c r="C136" s="126" t="s">
        <v>326</v>
      </c>
      <c r="D136" s="126"/>
      <c r="E136" s="201" t="s">
        <v>323</v>
      </c>
      <c r="F136" s="130">
        <f>F137+F139</f>
        <v>0</v>
      </c>
    </row>
    <row r="137" spans="1:6" ht="12.75" hidden="1">
      <c r="A137" s="100"/>
      <c r="B137" s="173"/>
      <c r="C137" s="126" t="s">
        <v>327</v>
      </c>
      <c r="D137" s="126"/>
      <c r="E137" s="131" t="s">
        <v>324</v>
      </c>
      <c r="F137" s="130">
        <f>F138</f>
        <v>0</v>
      </c>
    </row>
    <row r="138" spans="1:6" ht="25.5" hidden="1">
      <c r="A138" s="100"/>
      <c r="B138" s="126"/>
      <c r="C138" s="126"/>
      <c r="D138" s="126" t="s">
        <v>122</v>
      </c>
      <c r="E138" s="131" t="s">
        <v>302</v>
      </c>
      <c r="F138" s="130">
        <v>0</v>
      </c>
    </row>
    <row r="139" spans="1:6" ht="12.75" hidden="1">
      <c r="A139" s="100"/>
      <c r="B139" s="126"/>
      <c r="C139" s="126" t="s">
        <v>328</v>
      </c>
      <c r="D139" s="126"/>
      <c r="E139" s="131" t="s">
        <v>325</v>
      </c>
      <c r="F139" s="130">
        <f>F140</f>
        <v>0</v>
      </c>
    </row>
    <row r="140" spans="1:6" ht="25.5" hidden="1">
      <c r="A140" s="100"/>
      <c r="B140" s="126"/>
      <c r="C140" s="126"/>
      <c r="D140" s="126" t="s">
        <v>122</v>
      </c>
      <c r="E140" s="131" t="s">
        <v>302</v>
      </c>
      <c r="F140" s="130"/>
    </row>
    <row r="141" spans="1:6" ht="12.75" hidden="1">
      <c r="A141" s="100"/>
      <c r="B141" s="126" t="s">
        <v>63</v>
      </c>
      <c r="C141" s="100"/>
      <c r="D141" s="126"/>
      <c r="E141" s="131" t="s">
        <v>64</v>
      </c>
      <c r="F141" s="130">
        <f>F142</f>
        <v>0</v>
      </c>
    </row>
    <row r="142" spans="1:6" ht="25.5" hidden="1">
      <c r="A142" s="100"/>
      <c r="B142" s="126"/>
      <c r="C142" s="100" t="s">
        <v>326</v>
      </c>
      <c r="D142" s="126"/>
      <c r="E142" s="131" t="s">
        <v>323</v>
      </c>
      <c r="F142" s="130">
        <f>F143</f>
        <v>0</v>
      </c>
    </row>
    <row r="143" spans="1:6" ht="12.75" hidden="1">
      <c r="A143" s="100"/>
      <c r="B143" s="126"/>
      <c r="C143" s="100" t="s">
        <v>328</v>
      </c>
      <c r="D143" s="126"/>
      <c r="E143" s="131" t="s">
        <v>325</v>
      </c>
      <c r="F143" s="130">
        <f>F144</f>
        <v>0</v>
      </c>
    </row>
    <row r="144" spans="1:6" ht="31.5" customHeight="1" hidden="1">
      <c r="A144" s="100"/>
      <c r="B144" s="126"/>
      <c r="C144" s="100"/>
      <c r="D144" s="126" t="s">
        <v>122</v>
      </c>
      <c r="E144" s="131" t="s">
        <v>271</v>
      </c>
      <c r="F144" s="130"/>
    </row>
    <row r="145" spans="1:6" ht="12.75">
      <c r="A145" s="100"/>
      <c r="B145" s="173" t="s">
        <v>65</v>
      </c>
      <c r="C145" s="173"/>
      <c r="D145" s="173"/>
      <c r="E145" s="174" t="s">
        <v>66</v>
      </c>
      <c r="F145" s="136">
        <f>F146+F161+F171+F191</f>
        <v>8557.53</v>
      </c>
    </row>
    <row r="146" spans="1:6" ht="12.75">
      <c r="A146" s="100"/>
      <c r="B146" s="126" t="s">
        <v>14</v>
      </c>
      <c r="C146" s="126"/>
      <c r="D146" s="126"/>
      <c r="E146" s="131" t="s">
        <v>15</v>
      </c>
      <c r="F146" s="130">
        <f>F153+F157</f>
        <v>120</v>
      </c>
    </row>
    <row r="147" spans="1:6" ht="40.5" customHeight="1" hidden="1">
      <c r="A147" s="100"/>
      <c r="B147" s="126"/>
      <c r="C147" s="126" t="s">
        <v>397</v>
      </c>
      <c r="D147" s="126"/>
      <c r="E147" s="131" t="s">
        <v>432</v>
      </c>
      <c r="F147" s="130">
        <f>F148</f>
        <v>0</v>
      </c>
    </row>
    <row r="148" spans="1:6" ht="25.5" hidden="1">
      <c r="A148" s="100"/>
      <c r="B148" s="126"/>
      <c r="C148" s="126" t="s">
        <v>481</v>
      </c>
      <c r="D148" s="126"/>
      <c r="E148" s="131" t="s">
        <v>482</v>
      </c>
      <c r="F148" s="130">
        <f>F149+F151</f>
        <v>0</v>
      </c>
    </row>
    <row r="149" spans="1:6" ht="25.5" hidden="1">
      <c r="A149" s="100"/>
      <c r="B149" s="126"/>
      <c r="C149" s="126" t="s">
        <v>485</v>
      </c>
      <c r="D149" s="126"/>
      <c r="E149" s="131" t="s">
        <v>495</v>
      </c>
      <c r="F149" s="130">
        <f>F150</f>
        <v>0</v>
      </c>
    </row>
    <row r="150" spans="1:6" ht="25.5" hidden="1">
      <c r="A150" s="100"/>
      <c r="B150" s="126"/>
      <c r="C150" s="126"/>
      <c r="D150" s="126" t="s">
        <v>125</v>
      </c>
      <c r="E150" s="131" t="s">
        <v>278</v>
      </c>
      <c r="F150" s="130"/>
    </row>
    <row r="151" spans="1:6" ht="12.75" hidden="1">
      <c r="A151" s="100"/>
      <c r="B151" s="126"/>
      <c r="C151" s="126" t="s">
        <v>483</v>
      </c>
      <c r="D151" s="126"/>
      <c r="E151" s="131" t="s">
        <v>484</v>
      </c>
      <c r="F151" s="130">
        <f>F152</f>
        <v>0</v>
      </c>
    </row>
    <row r="152" spans="1:6" ht="25.5" hidden="1">
      <c r="A152" s="100"/>
      <c r="B152" s="126"/>
      <c r="C152" s="126"/>
      <c r="D152" s="126" t="s">
        <v>122</v>
      </c>
      <c r="E152" s="131" t="s">
        <v>302</v>
      </c>
      <c r="F152" s="130"/>
    </row>
    <row r="153" spans="1:6" ht="31.5" customHeight="1">
      <c r="A153" s="100"/>
      <c r="B153" s="126"/>
      <c r="C153" s="126" t="s">
        <v>321</v>
      </c>
      <c r="D153" s="126"/>
      <c r="E153" s="131" t="s">
        <v>736</v>
      </c>
      <c r="F153" s="130">
        <f>F154</f>
        <v>120</v>
      </c>
    </row>
    <row r="154" spans="1:6" ht="25.5">
      <c r="A154" s="100"/>
      <c r="B154" s="126"/>
      <c r="C154" s="126" t="s">
        <v>330</v>
      </c>
      <c r="D154" s="126"/>
      <c r="E154" s="131" t="s">
        <v>329</v>
      </c>
      <c r="F154" s="130">
        <f>F155</f>
        <v>120</v>
      </c>
    </row>
    <row r="155" spans="1:6" ht="44.25" customHeight="1">
      <c r="A155" s="100"/>
      <c r="B155" s="126"/>
      <c r="C155" s="126" t="s">
        <v>334</v>
      </c>
      <c r="D155" s="126"/>
      <c r="E155" s="131" t="s">
        <v>441</v>
      </c>
      <c r="F155" s="130">
        <f>F156</f>
        <v>120</v>
      </c>
    </row>
    <row r="156" spans="1:6" ht="29.25" customHeight="1">
      <c r="A156" s="100"/>
      <c r="B156" s="126"/>
      <c r="C156" s="126"/>
      <c r="D156" s="168" t="s">
        <v>122</v>
      </c>
      <c r="E156" s="131" t="s">
        <v>302</v>
      </c>
      <c r="F156" s="176">
        <v>120</v>
      </c>
    </row>
    <row r="157" spans="1:6" ht="25.5" hidden="1">
      <c r="A157" s="100"/>
      <c r="B157" s="126"/>
      <c r="C157" s="126" t="s">
        <v>630</v>
      </c>
      <c r="D157" s="168"/>
      <c r="E157" s="131" t="s">
        <v>623</v>
      </c>
      <c r="F157" s="176">
        <f>F158</f>
        <v>0</v>
      </c>
    </row>
    <row r="158" spans="1:6" ht="28.5" customHeight="1" hidden="1">
      <c r="A158" s="100"/>
      <c r="B158" s="126"/>
      <c r="C158" s="126" t="s">
        <v>631</v>
      </c>
      <c r="D158" s="168"/>
      <c r="E158" s="131" t="s">
        <v>624</v>
      </c>
      <c r="F158" s="176">
        <f>F159</f>
        <v>0</v>
      </c>
    </row>
    <row r="159" spans="1:6" ht="33.75" customHeight="1" hidden="1">
      <c r="A159" s="100"/>
      <c r="B159" s="126"/>
      <c r="C159" s="126" t="s">
        <v>632</v>
      </c>
      <c r="D159" s="168"/>
      <c r="E159" s="131" t="s">
        <v>625</v>
      </c>
      <c r="F159" s="176">
        <f>F160</f>
        <v>0</v>
      </c>
    </row>
    <row r="160" spans="1:6" ht="30.75" customHeight="1" hidden="1">
      <c r="A160" s="100"/>
      <c r="B160" s="126"/>
      <c r="C160" s="126"/>
      <c r="D160" s="168" t="s">
        <v>626</v>
      </c>
      <c r="E160" s="131" t="s">
        <v>627</v>
      </c>
      <c r="F160" s="176"/>
    </row>
    <row r="161" spans="1:14" s="32" customFormat="1" ht="15">
      <c r="A161" s="454"/>
      <c r="B161" s="126" t="s">
        <v>12</v>
      </c>
      <c r="C161" s="455"/>
      <c r="D161" s="455"/>
      <c r="E161" s="131" t="s">
        <v>13</v>
      </c>
      <c r="F161" s="130">
        <f>F162</f>
        <v>1889.99</v>
      </c>
      <c r="M161" s="33"/>
      <c r="N161" s="33"/>
    </row>
    <row r="162" spans="1:6" ht="40.5" customHeight="1">
      <c r="A162" s="100"/>
      <c r="B162" s="126"/>
      <c r="C162" s="126" t="s">
        <v>397</v>
      </c>
      <c r="D162" s="126"/>
      <c r="E162" s="131" t="s">
        <v>733</v>
      </c>
      <c r="F162" s="130">
        <f>F163+F166</f>
        <v>1889.99</v>
      </c>
    </row>
    <row r="163" spans="1:6" ht="51.75" customHeight="1">
      <c r="A163" s="100"/>
      <c r="B163" s="126"/>
      <c r="C163" s="126" t="s">
        <v>463</v>
      </c>
      <c r="D163" s="126"/>
      <c r="E163" s="131" t="s">
        <v>472</v>
      </c>
      <c r="F163" s="130">
        <f>F164</f>
        <v>1167.99</v>
      </c>
    </row>
    <row r="164" spans="1:6" ht="32.25" customHeight="1">
      <c r="A164" s="100"/>
      <c r="B164" s="126"/>
      <c r="C164" s="126" t="s">
        <v>575</v>
      </c>
      <c r="D164" s="126"/>
      <c r="E164" s="131" t="s">
        <v>488</v>
      </c>
      <c r="F164" s="130">
        <f>F165</f>
        <v>1167.99</v>
      </c>
    </row>
    <row r="165" spans="1:6" ht="21.75" customHeight="1">
      <c r="A165" s="100"/>
      <c r="B165" s="126"/>
      <c r="C165" s="126"/>
      <c r="D165" s="126" t="s">
        <v>188</v>
      </c>
      <c r="E165" s="131" t="s">
        <v>162</v>
      </c>
      <c r="F165" s="130">
        <v>1167.99</v>
      </c>
    </row>
    <row r="166" spans="1:6" ht="33.75" customHeight="1">
      <c r="A166" s="100"/>
      <c r="B166" s="126"/>
      <c r="C166" s="168" t="s">
        <v>568</v>
      </c>
      <c r="D166" s="168"/>
      <c r="E166" s="169" t="s">
        <v>569</v>
      </c>
      <c r="F166" s="130">
        <f>F167+F169</f>
        <v>722</v>
      </c>
    </row>
    <row r="167" spans="1:6" ht="42.75" customHeight="1">
      <c r="A167" s="100"/>
      <c r="B167" s="126"/>
      <c r="C167" s="168" t="s">
        <v>524</v>
      </c>
      <c r="D167" s="168"/>
      <c r="E167" s="169" t="s">
        <v>525</v>
      </c>
      <c r="F167" s="130">
        <f>F168</f>
        <v>370</v>
      </c>
    </row>
    <row r="168" spans="1:6" ht="32.25" customHeight="1">
      <c r="A168" s="100"/>
      <c r="B168" s="126"/>
      <c r="C168" s="168"/>
      <c r="D168" s="168" t="s">
        <v>122</v>
      </c>
      <c r="E168" s="169" t="s">
        <v>302</v>
      </c>
      <c r="F168" s="130">
        <v>370</v>
      </c>
    </row>
    <row r="169" spans="1:6" ht="30" customHeight="1">
      <c r="A169" s="100"/>
      <c r="B169" s="126"/>
      <c r="C169" s="168" t="s">
        <v>589</v>
      </c>
      <c r="D169" s="168"/>
      <c r="E169" s="169" t="s">
        <v>588</v>
      </c>
      <c r="F169" s="130">
        <f>F170</f>
        <v>352</v>
      </c>
    </row>
    <row r="170" spans="1:6" ht="25.5">
      <c r="A170" s="100"/>
      <c r="B170" s="126"/>
      <c r="C170" s="168"/>
      <c r="D170" s="168" t="s">
        <v>122</v>
      </c>
      <c r="E170" s="169" t="s">
        <v>302</v>
      </c>
      <c r="F170" s="130">
        <v>352</v>
      </c>
    </row>
    <row r="171" spans="1:6" ht="21" customHeight="1">
      <c r="A171" s="100"/>
      <c r="B171" s="126" t="s">
        <v>76</v>
      </c>
      <c r="C171" s="126"/>
      <c r="D171" s="126"/>
      <c r="E171" s="131" t="s">
        <v>77</v>
      </c>
      <c r="F171" s="130">
        <f>F172+F187</f>
        <v>6311.03</v>
      </c>
    </row>
    <row r="172" spans="1:6" ht="34.5" customHeight="1">
      <c r="A172" s="100"/>
      <c r="B172" s="126"/>
      <c r="C172" s="100" t="s">
        <v>369</v>
      </c>
      <c r="D172" s="168"/>
      <c r="E172" s="433" t="s">
        <v>734</v>
      </c>
      <c r="F172" s="130">
        <f>F173</f>
        <v>6311.03</v>
      </c>
    </row>
    <row r="173" spans="1:6" ht="12.75">
      <c r="A173" s="100"/>
      <c r="B173" s="126"/>
      <c r="C173" s="100" t="s">
        <v>375</v>
      </c>
      <c r="D173" s="168"/>
      <c r="E173" s="261" t="s">
        <v>487</v>
      </c>
      <c r="F173" s="130">
        <f>F174</f>
        <v>6311.03</v>
      </c>
    </row>
    <row r="174" spans="1:6" ht="12.75">
      <c r="A174" s="100"/>
      <c r="B174" s="126"/>
      <c r="C174" s="100" t="s">
        <v>376</v>
      </c>
      <c r="D174" s="168"/>
      <c r="E174" s="131" t="s">
        <v>382</v>
      </c>
      <c r="F174" s="130">
        <f>F175+F177+F179+F181+F183+F185</f>
        <v>6311.03</v>
      </c>
    </row>
    <row r="175" spans="1:6" ht="15.75" customHeight="1">
      <c r="A175" s="100"/>
      <c r="B175" s="126"/>
      <c r="C175" s="100" t="s">
        <v>377</v>
      </c>
      <c r="D175" s="168"/>
      <c r="E175" s="131" t="s">
        <v>366</v>
      </c>
      <c r="F175" s="130">
        <f>F176</f>
        <v>1833</v>
      </c>
    </row>
    <row r="176" spans="1:6" ht="25.5">
      <c r="A176" s="100"/>
      <c r="B176" s="126"/>
      <c r="C176" s="100"/>
      <c r="D176" s="126" t="s">
        <v>122</v>
      </c>
      <c r="E176" s="131" t="s">
        <v>302</v>
      </c>
      <c r="F176" s="130">
        <v>1833</v>
      </c>
    </row>
    <row r="177" spans="1:6" ht="12.75" hidden="1">
      <c r="A177" s="100"/>
      <c r="B177" s="126"/>
      <c r="C177" s="100" t="s">
        <v>378</v>
      </c>
      <c r="D177" s="168"/>
      <c r="E177" s="131" t="s">
        <v>78</v>
      </c>
      <c r="F177" s="130">
        <f>F178</f>
        <v>0</v>
      </c>
    </row>
    <row r="178" spans="1:6" ht="27" customHeight="1" hidden="1">
      <c r="A178" s="100"/>
      <c r="B178" s="126"/>
      <c r="C178" s="126"/>
      <c r="D178" s="126" t="s">
        <v>122</v>
      </c>
      <c r="E178" s="131" t="s">
        <v>302</v>
      </c>
      <c r="F178" s="130"/>
    </row>
    <row r="179" spans="1:6" ht="12.75">
      <c r="A179" s="100"/>
      <c r="B179" s="126"/>
      <c r="C179" s="100" t="s">
        <v>379</v>
      </c>
      <c r="D179" s="168"/>
      <c r="E179" s="131" t="s">
        <v>367</v>
      </c>
      <c r="F179" s="130">
        <f>F180</f>
        <v>4000</v>
      </c>
    </row>
    <row r="180" spans="1:6" ht="25.5">
      <c r="A180" s="100"/>
      <c r="B180" s="126"/>
      <c r="C180" s="126"/>
      <c r="D180" s="126" t="s">
        <v>122</v>
      </c>
      <c r="E180" s="131" t="s">
        <v>302</v>
      </c>
      <c r="F180" s="130">
        <v>4000</v>
      </c>
    </row>
    <row r="181" spans="1:6" ht="12.75" hidden="1">
      <c r="A181" s="100"/>
      <c r="B181" s="173"/>
      <c r="C181" s="100" t="s">
        <v>380</v>
      </c>
      <c r="D181" s="168"/>
      <c r="E181" s="433" t="s">
        <v>7</v>
      </c>
      <c r="F181" s="130">
        <f>F182</f>
        <v>0</v>
      </c>
    </row>
    <row r="182" spans="1:6" ht="25.5" hidden="1">
      <c r="A182" s="100"/>
      <c r="B182" s="126"/>
      <c r="C182" s="126"/>
      <c r="D182" s="168" t="s">
        <v>122</v>
      </c>
      <c r="E182" s="433" t="s">
        <v>302</v>
      </c>
      <c r="F182" s="130"/>
    </row>
    <row r="183" spans="1:6" ht="12.75">
      <c r="A183" s="100"/>
      <c r="B183" s="126"/>
      <c r="C183" s="100" t="s">
        <v>381</v>
      </c>
      <c r="D183" s="168"/>
      <c r="E183" s="433" t="s">
        <v>368</v>
      </c>
      <c r="F183" s="130">
        <f>F184</f>
        <v>300</v>
      </c>
    </row>
    <row r="184" spans="1:6" ht="25.5">
      <c r="A184" s="100"/>
      <c r="B184" s="173"/>
      <c r="C184" s="126"/>
      <c r="D184" s="168" t="s">
        <v>122</v>
      </c>
      <c r="E184" s="433" t="s">
        <v>302</v>
      </c>
      <c r="F184" s="130">
        <v>300</v>
      </c>
    </row>
    <row r="185" spans="1:6" ht="30" customHeight="1">
      <c r="A185" s="100"/>
      <c r="B185" s="173"/>
      <c r="C185" s="126" t="s">
        <v>706</v>
      </c>
      <c r="D185" s="403"/>
      <c r="E185" s="258" t="s">
        <v>707</v>
      </c>
      <c r="F185" s="130">
        <f>F186</f>
        <v>178.03</v>
      </c>
    </row>
    <row r="186" spans="1:6" ht="25.5">
      <c r="A186" s="100"/>
      <c r="B186" s="173"/>
      <c r="C186" s="126"/>
      <c r="D186" s="403" t="s">
        <v>122</v>
      </c>
      <c r="E186" s="258" t="s">
        <v>302</v>
      </c>
      <c r="F186" s="130">
        <v>178.03</v>
      </c>
    </row>
    <row r="187" spans="1:15" ht="25.5" hidden="1">
      <c r="A187" s="100"/>
      <c r="B187" s="173"/>
      <c r="C187" s="214" t="s">
        <v>564</v>
      </c>
      <c r="D187" s="258"/>
      <c r="E187" s="259" t="s">
        <v>565</v>
      </c>
      <c r="F187" s="100">
        <f>F188</f>
        <v>0</v>
      </c>
      <c r="O187" s="257"/>
    </row>
    <row r="188" spans="1:15" ht="32.25" customHeight="1" hidden="1">
      <c r="A188" s="100"/>
      <c r="B188" s="173"/>
      <c r="C188" s="260" t="s">
        <v>685</v>
      </c>
      <c r="D188" s="261"/>
      <c r="E188" s="262" t="s">
        <v>684</v>
      </c>
      <c r="F188" s="100">
        <f>F189</f>
        <v>0</v>
      </c>
      <c r="O188" s="257"/>
    </row>
    <row r="189" spans="1:15" ht="17.25" customHeight="1" hidden="1">
      <c r="A189" s="100"/>
      <c r="B189" s="173"/>
      <c r="C189" s="214" t="s">
        <v>686</v>
      </c>
      <c r="D189" s="263"/>
      <c r="E189" s="259" t="s">
        <v>683</v>
      </c>
      <c r="F189" s="100">
        <f>F190</f>
        <v>0</v>
      </c>
      <c r="O189" s="257"/>
    </row>
    <row r="190" spans="1:15" ht="35.25" customHeight="1" hidden="1">
      <c r="A190" s="100"/>
      <c r="B190" s="173"/>
      <c r="C190" s="215"/>
      <c r="D190" s="214">
        <v>200</v>
      </c>
      <c r="E190" s="258" t="s">
        <v>302</v>
      </c>
      <c r="F190" s="100">
        <v>0</v>
      </c>
      <c r="O190" s="257"/>
    </row>
    <row r="191" spans="1:15" ht="20.25" customHeight="1">
      <c r="A191" s="100"/>
      <c r="B191" s="126" t="s">
        <v>619</v>
      </c>
      <c r="C191" s="215"/>
      <c r="D191" s="214"/>
      <c r="E191" s="258" t="s">
        <v>620</v>
      </c>
      <c r="F191" s="176">
        <f>F192+F197+F201</f>
        <v>236.51</v>
      </c>
      <c r="O191" s="27"/>
    </row>
    <row r="192" spans="1:15" ht="44.25" customHeight="1">
      <c r="A192" s="100"/>
      <c r="B192" s="126"/>
      <c r="C192" s="215" t="s">
        <v>369</v>
      </c>
      <c r="D192" s="214"/>
      <c r="E192" s="258" t="s">
        <v>622</v>
      </c>
      <c r="F192" s="176">
        <f>F193</f>
        <v>186.43</v>
      </c>
      <c r="O192" s="27"/>
    </row>
    <row r="193" spans="1:15" ht="21" customHeight="1">
      <c r="A193" s="100"/>
      <c r="B193" s="126"/>
      <c r="C193" s="215" t="s">
        <v>370</v>
      </c>
      <c r="D193" s="214"/>
      <c r="E193" s="258" t="s">
        <v>621</v>
      </c>
      <c r="F193" s="176">
        <f>F194</f>
        <v>186.43</v>
      </c>
      <c r="O193" s="27"/>
    </row>
    <row r="194" spans="1:15" ht="18" customHeight="1">
      <c r="A194" s="100"/>
      <c r="B194" s="126"/>
      <c r="C194" s="168" t="s">
        <v>447</v>
      </c>
      <c r="D194" s="168"/>
      <c r="E194" s="169" t="s">
        <v>339</v>
      </c>
      <c r="F194" s="176">
        <f>F195</f>
        <v>186.43</v>
      </c>
      <c r="O194" s="27"/>
    </row>
    <row r="195" spans="1:15" ht="27" customHeight="1">
      <c r="A195" s="100"/>
      <c r="B195" s="173"/>
      <c r="C195" s="215" t="s">
        <v>510</v>
      </c>
      <c r="D195" s="168"/>
      <c r="E195" s="169" t="s">
        <v>520</v>
      </c>
      <c r="F195" s="176">
        <f>F196</f>
        <v>186.43</v>
      </c>
      <c r="O195" s="27"/>
    </row>
    <row r="196" spans="1:15" ht="16.5" customHeight="1">
      <c r="A196" s="100"/>
      <c r="B196" s="173"/>
      <c r="C196" s="215"/>
      <c r="D196" s="168" t="s">
        <v>188</v>
      </c>
      <c r="E196" s="169" t="s">
        <v>162</v>
      </c>
      <c r="F196" s="176">
        <v>186.43</v>
      </c>
      <c r="O196" s="27"/>
    </row>
    <row r="197" spans="1:15" ht="28.5" customHeight="1" hidden="1">
      <c r="A197" s="100"/>
      <c r="B197" s="173"/>
      <c r="C197" s="214" t="s">
        <v>564</v>
      </c>
      <c r="D197" s="258"/>
      <c r="E197" s="259" t="s">
        <v>565</v>
      </c>
      <c r="F197" s="176">
        <f>F198</f>
        <v>0</v>
      </c>
      <c r="O197" s="27"/>
    </row>
    <row r="198" spans="1:15" ht="17.25" customHeight="1" hidden="1">
      <c r="A198" s="100"/>
      <c r="B198" s="173"/>
      <c r="C198" s="215" t="s">
        <v>688</v>
      </c>
      <c r="D198" s="168"/>
      <c r="E198" s="169" t="s">
        <v>339</v>
      </c>
      <c r="F198" s="176">
        <f>F199</f>
        <v>0</v>
      </c>
      <c r="O198" s="27"/>
    </row>
    <row r="199" spans="1:15" ht="42.75" customHeight="1" hidden="1">
      <c r="A199" s="100"/>
      <c r="B199" s="173"/>
      <c r="C199" s="215" t="s">
        <v>689</v>
      </c>
      <c r="D199" s="168"/>
      <c r="E199" s="169" t="s">
        <v>687</v>
      </c>
      <c r="F199" s="176">
        <f>F200</f>
        <v>0</v>
      </c>
      <c r="O199" s="27"/>
    </row>
    <row r="200" spans="1:15" ht="16.5" customHeight="1" hidden="1">
      <c r="A200" s="100"/>
      <c r="B200" s="173"/>
      <c r="C200" s="215"/>
      <c r="D200" s="168" t="s">
        <v>188</v>
      </c>
      <c r="E200" s="169" t="s">
        <v>162</v>
      </c>
      <c r="F200" s="176"/>
      <c r="O200" s="27"/>
    </row>
    <row r="201" spans="1:15" ht="16.5" customHeight="1">
      <c r="A201" s="100"/>
      <c r="B201" s="173"/>
      <c r="C201" s="126" t="s">
        <v>390</v>
      </c>
      <c r="D201" s="168"/>
      <c r="E201" s="169" t="s">
        <v>305</v>
      </c>
      <c r="F201" s="176">
        <f>F202</f>
        <v>50.08</v>
      </c>
      <c r="O201" s="27"/>
    </row>
    <row r="202" spans="1:15" ht="16.5" customHeight="1">
      <c r="A202" s="100"/>
      <c r="B202" s="173"/>
      <c r="C202" s="126" t="s">
        <v>512</v>
      </c>
      <c r="D202" s="126"/>
      <c r="E202" s="201" t="s">
        <v>511</v>
      </c>
      <c r="F202" s="130">
        <f>F203</f>
        <v>50.08</v>
      </c>
      <c r="O202" s="27"/>
    </row>
    <row r="203" spans="1:15" ht="16.5" customHeight="1">
      <c r="A203" s="100"/>
      <c r="B203" s="173"/>
      <c r="C203" s="126"/>
      <c r="D203" s="126" t="s">
        <v>188</v>
      </c>
      <c r="E203" s="201" t="s">
        <v>162</v>
      </c>
      <c r="F203" s="130">
        <v>50.08</v>
      </c>
      <c r="O203" s="27"/>
    </row>
    <row r="204" spans="1:15" ht="16.5" customHeight="1">
      <c r="A204" s="100"/>
      <c r="B204" s="173" t="s">
        <v>105</v>
      </c>
      <c r="C204" s="126"/>
      <c r="D204" s="126"/>
      <c r="E204" s="174" t="s">
        <v>393</v>
      </c>
      <c r="F204" s="136">
        <f>F205</f>
        <v>75</v>
      </c>
      <c r="O204" s="27"/>
    </row>
    <row r="205" spans="1:15" ht="16.5" customHeight="1">
      <c r="A205" s="100"/>
      <c r="B205" s="126" t="s">
        <v>172</v>
      </c>
      <c r="C205" s="126"/>
      <c r="D205" s="126"/>
      <c r="E205" s="131" t="s">
        <v>730</v>
      </c>
      <c r="F205" s="130">
        <f>F207</f>
        <v>75</v>
      </c>
      <c r="O205" s="27"/>
    </row>
    <row r="206" spans="1:15" ht="16.5" customHeight="1">
      <c r="A206" s="100"/>
      <c r="B206" s="126"/>
      <c r="C206" s="126" t="s">
        <v>390</v>
      </c>
      <c r="D206" s="168"/>
      <c r="E206" s="169" t="s">
        <v>305</v>
      </c>
      <c r="F206" s="130">
        <f>F207</f>
        <v>75</v>
      </c>
      <c r="O206" s="27"/>
    </row>
    <row r="207" spans="1:15" ht="16.5" customHeight="1">
      <c r="A207" s="100"/>
      <c r="B207" s="126"/>
      <c r="C207" s="126" t="s">
        <v>562</v>
      </c>
      <c r="D207" s="126"/>
      <c r="E207" s="201" t="s">
        <v>563</v>
      </c>
      <c r="F207" s="130">
        <f>F208</f>
        <v>75</v>
      </c>
      <c r="O207" s="27"/>
    </row>
    <row r="208" spans="1:15" ht="16.5" customHeight="1">
      <c r="A208" s="100"/>
      <c r="B208" s="126"/>
      <c r="C208" s="126"/>
      <c r="D208" s="126" t="s">
        <v>125</v>
      </c>
      <c r="E208" s="264" t="s">
        <v>278</v>
      </c>
      <c r="F208" s="130">
        <v>75</v>
      </c>
      <c r="O208" s="27"/>
    </row>
    <row r="209" spans="1:6" ht="18.75" customHeight="1">
      <c r="A209" s="100"/>
      <c r="B209" s="173" t="s">
        <v>147</v>
      </c>
      <c r="C209" s="126"/>
      <c r="D209" s="126"/>
      <c r="E209" s="174" t="s">
        <v>151</v>
      </c>
      <c r="F209" s="136">
        <f>F210</f>
        <v>10801.13</v>
      </c>
    </row>
    <row r="210" spans="1:6" ht="12.75">
      <c r="A210" s="100"/>
      <c r="B210" s="126" t="s">
        <v>148</v>
      </c>
      <c r="C210" s="173"/>
      <c r="D210" s="173"/>
      <c r="E210" s="131" t="s">
        <v>394</v>
      </c>
      <c r="F210" s="130">
        <f>F211</f>
        <v>10801.13</v>
      </c>
    </row>
    <row r="211" spans="1:6" ht="30.75" customHeight="1">
      <c r="A211" s="100"/>
      <c r="B211" s="126"/>
      <c r="C211" s="168" t="s">
        <v>316</v>
      </c>
      <c r="D211" s="168"/>
      <c r="E211" s="169" t="s">
        <v>740</v>
      </c>
      <c r="F211" s="130">
        <f>F212+F215</f>
        <v>10801.13</v>
      </c>
    </row>
    <row r="212" spans="1:6" ht="39.75" customHeight="1">
      <c r="A212" s="100"/>
      <c r="B212" s="126"/>
      <c r="C212" s="177" t="s">
        <v>427</v>
      </c>
      <c r="D212" s="177"/>
      <c r="E212" s="392" t="s">
        <v>451</v>
      </c>
      <c r="F212" s="130">
        <f>F213</f>
        <v>10800</v>
      </c>
    </row>
    <row r="213" spans="1:6" ht="30" customHeight="1">
      <c r="A213" s="100"/>
      <c r="B213" s="173"/>
      <c r="C213" s="168" t="s">
        <v>428</v>
      </c>
      <c r="D213" s="168"/>
      <c r="E213" s="169" t="s">
        <v>303</v>
      </c>
      <c r="F213" s="130">
        <f>F214</f>
        <v>10800</v>
      </c>
    </row>
    <row r="214" spans="1:6" ht="29.25" customHeight="1">
      <c r="A214" s="100"/>
      <c r="B214" s="126"/>
      <c r="C214" s="168"/>
      <c r="D214" s="168" t="s">
        <v>125</v>
      </c>
      <c r="E214" s="393" t="s">
        <v>278</v>
      </c>
      <c r="F214" s="130">
        <v>10800</v>
      </c>
    </row>
    <row r="215" spans="1:6" ht="15" customHeight="1">
      <c r="A215" s="100"/>
      <c r="B215" s="126"/>
      <c r="C215" s="126" t="s">
        <v>390</v>
      </c>
      <c r="D215" s="168"/>
      <c r="E215" s="169" t="s">
        <v>305</v>
      </c>
      <c r="F215" s="130">
        <f>F217</f>
        <v>1.13</v>
      </c>
    </row>
    <row r="216" spans="1:6" ht="27" customHeight="1">
      <c r="A216" s="100"/>
      <c r="B216" s="126"/>
      <c r="C216" s="168" t="s">
        <v>773</v>
      </c>
      <c r="D216" s="168"/>
      <c r="E216" s="393" t="s">
        <v>774</v>
      </c>
      <c r="F216" s="130">
        <f>F217</f>
        <v>1.13</v>
      </c>
    </row>
    <row r="217" spans="1:6" ht="25.5">
      <c r="A217" s="100"/>
      <c r="B217" s="126"/>
      <c r="C217" s="168"/>
      <c r="D217" s="168" t="s">
        <v>125</v>
      </c>
      <c r="E217" s="393" t="s">
        <v>278</v>
      </c>
      <c r="F217" s="130">
        <v>1.13</v>
      </c>
    </row>
    <row r="218" spans="1:6" ht="12.75" hidden="1">
      <c r="A218" s="100"/>
      <c r="B218" s="173" t="s">
        <v>105</v>
      </c>
      <c r="C218" s="126"/>
      <c r="D218" s="126"/>
      <c r="E218" s="174" t="s">
        <v>393</v>
      </c>
      <c r="F218" s="136">
        <f>F219</f>
        <v>0</v>
      </c>
    </row>
    <row r="219" spans="1:6" ht="12.75" hidden="1">
      <c r="A219" s="100"/>
      <c r="B219" s="126" t="s">
        <v>172</v>
      </c>
      <c r="C219" s="126"/>
      <c r="D219" s="126"/>
      <c r="E219" s="131" t="s">
        <v>730</v>
      </c>
      <c r="F219" s="130">
        <f>F221</f>
        <v>0</v>
      </c>
    </row>
    <row r="220" spans="1:6" ht="12.75" hidden="1">
      <c r="A220" s="100"/>
      <c r="B220" s="126"/>
      <c r="C220" s="126" t="s">
        <v>390</v>
      </c>
      <c r="D220" s="168"/>
      <c r="E220" s="169" t="s">
        <v>305</v>
      </c>
      <c r="F220" s="130">
        <f>F221</f>
        <v>0</v>
      </c>
    </row>
    <row r="221" spans="1:6" ht="12.75" hidden="1">
      <c r="A221" s="100"/>
      <c r="B221" s="126"/>
      <c r="C221" s="126" t="s">
        <v>562</v>
      </c>
      <c r="D221" s="126"/>
      <c r="E221" s="201" t="s">
        <v>563</v>
      </c>
      <c r="F221" s="130">
        <f>F222</f>
        <v>0</v>
      </c>
    </row>
    <row r="222" spans="1:6" ht="25.5" hidden="1">
      <c r="A222" s="100"/>
      <c r="B222" s="126"/>
      <c r="C222" s="126"/>
      <c r="D222" s="126" t="s">
        <v>125</v>
      </c>
      <c r="E222" s="264" t="s">
        <v>278</v>
      </c>
      <c r="F222" s="130"/>
    </row>
    <row r="223" spans="1:6" ht="12.75" hidden="1">
      <c r="A223" s="100"/>
      <c r="B223" s="173" t="s">
        <v>517</v>
      </c>
      <c r="C223" s="293"/>
      <c r="D223" s="293"/>
      <c r="E223" s="394" t="s">
        <v>518</v>
      </c>
      <c r="F223" s="136">
        <f>F224</f>
        <v>0</v>
      </c>
    </row>
    <row r="224" spans="1:6" ht="15.75" customHeight="1" hidden="1">
      <c r="A224" s="100"/>
      <c r="B224" s="126" t="s">
        <v>515</v>
      </c>
      <c r="C224" s="168"/>
      <c r="D224" s="168"/>
      <c r="E224" s="393" t="s">
        <v>516</v>
      </c>
      <c r="F224" s="130">
        <f>F226</f>
        <v>0</v>
      </c>
    </row>
    <row r="225" spans="1:6" ht="16.5" customHeight="1" hidden="1">
      <c r="A225" s="100"/>
      <c r="B225" s="126"/>
      <c r="C225" s="126" t="s">
        <v>390</v>
      </c>
      <c r="D225" s="168"/>
      <c r="E225" s="169" t="s">
        <v>305</v>
      </c>
      <c r="F225" s="130">
        <f>F226</f>
        <v>0</v>
      </c>
    </row>
    <row r="226" spans="1:6" ht="44.25" customHeight="1" hidden="1">
      <c r="A226" s="100"/>
      <c r="B226" s="173"/>
      <c r="C226" s="168" t="s">
        <v>574</v>
      </c>
      <c r="D226" s="168"/>
      <c r="E226" s="393" t="s">
        <v>501</v>
      </c>
      <c r="F226" s="130">
        <f>F227</f>
        <v>0</v>
      </c>
    </row>
    <row r="227" spans="1:6" ht="29.25" customHeight="1" hidden="1">
      <c r="A227" s="100"/>
      <c r="B227" s="173"/>
      <c r="C227" s="168"/>
      <c r="D227" s="168" t="s">
        <v>122</v>
      </c>
      <c r="E227" s="393" t="s">
        <v>302</v>
      </c>
      <c r="F227" s="130"/>
    </row>
    <row r="228" spans="1:6" ht="12.75">
      <c r="A228" s="100"/>
      <c r="B228" s="173" t="s">
        <v>83</v>
      </c>
      <c r="C228" s="126"/>
      <c r="D228" s="126"/>
      <c r="E228" s="174" t="s">
        <v>84</v>
      </c>
      <c r="F228" s="136">
        <f>F229+F233</f>
        <v>1219</v>
      </c>
    </row>
    <row r="229" spans="1:6" ht="12.75">
      <c r="A229" s="100"/>
      <c r="B229" s="126" t="s">
        <v>45</v>
      </c>
      <c r="C229" s="293"/>
      <c r="D229" s="168"/>
      <c r="E229" s="169" t="s">
        <v>46</v>
      </c>
      <c r="F229" s="130">
        <f>F230</f>
        <v>94</v>
      </c>
    </row>
    <row r="230" spans="1:6" ht="12.75">
      <c r="A230" s="100"/>
      <c r="B230" s="126"/>
      <c r="C230" s="126" t="s">
        <v>390</v>
      </c>
      <c r="D230" s="168"/>
      <c r="E230" s="169" t="s">
        <v>305</v>
      </c>
      <c r="F230" s="130">
        <f>F231</f>
        <v>94</v>
      </c>
    </row>
    <row r="231" spans="1:6" ht="38.25">
      <c r="A231" s="100"/>
      <c r="B231" s="126"/>
      <c r="C231" s="168" t="s">
        <v>361</v>
      </c>
      <c r="D231" s="168"/>
      <c r="E231" s="169" t="s">
        <v>360</v>
      </c>
      <c r="F231" s="130">
        <f>F232</f>
        <v>94</v>
      </c>
    </row>
    <row r="232" spans="1:6" ht="12.75">
      <c r="A232" s="100"/>
      <c r="B232" s="126"/>
      <c r="C232" s="293"/>
      <c r="D232" s="168" t="s">
        <v>126</v>
      </c>
      <c r="E232" s="393" t="s">
        <v>127</v>
      </c>
      <c r="F232" s="130">
        <v>94</v>
      </c>
    </row>
    <row r="233" spans="1:6" ht="12.75">
      <c r="A233" s="100"/>
      <c r="B233" s="126" t="s">
        <v>85</v>
      </c>
      <c r="C233" s="126"/>
      <c r="D233" s="126"/>
      <c r="E233" s="131" t="s">
        <v>164</v>
      </c>
      <c r="F233" s="130">
        <f>F234+F238</f>
        <v>1125</v>
      </c>
    </row>
    <row r="234" spans="1:6" ht="38.25" hidden="1">
      <c r="A234" s="100"/>
      <c r="B234" s="126"/>
      <c r="C234" s="168" t="s">
        <v>316</v>
      </c>
      <c r="D234" s="168"/>
      <c r="E234" s="169" t="s">
        <v>450</v>
      </c>
      <c r="F234" s="130">
        <f>F235</f>
        <v>0</v>
      </c>
    </row>
    <row r="235" spans="1:6" ht="30" customHeight="1" hidden="1">
      <c r="A235" s="100"/>
      <c r="B235" s="126"/>
      <c r="C235" s="168" t="s">
        <v>317</v>
      </c>
      <c r="D235" s="168"/>
      <c r="E235" s="169" t="s">
        <v>307</v>
      </c>
      <c r="F235" s="199">
        <f>F236</f>
        <v>0</v>
      </c>
    </row>
    <row r="236" spans="1:6" ht="63.75" hidden="1">
      <c r="A236" s="100"/>
      <c r="B236" s="126"/>
      <c r="C236" s="168" t="s">
        <v>578</v>
      </c>
      <c r="D236" s="168"/>
      <c r="E236" s="169" t="s">
        <v>473</v>
      </c>
      <c r="F236" s="199">
        <f>F237</f>
        <v>0</v>
      </c>
    </row>
    <row r="237" spans="1:6" ht="25.5" hidden="1">
      <c r="A237" s="100"/>
      <c r="B237" s="126"/>
      <c r="C237" s="168"/>
      <c r="D237" s="168" t="s">
        <v>125</v>
      </c>
      <c r="E237" s="393" t="s">
        <v>278</v>
      </c>
      <c r="F237" s="199"/>
    </row>
    <row r="238" spans="1:6" ht="30.75" customHeight="1">
      <c r="A238" s="100"/>
      <c r="B238" s="177"/>
      <c r="C238" s="168" t="s">
        <v>318</v>
      </c>
      <c r="D238" s="168"/>
      <c r="E238" s="169" t="s">
        <v>741</v>
      </c>
      <c r="F238" s="130">
        <f>F239</f>
        <v>1125</v>
      </c>
    </row>
    <row r="239" spans="1:6" ht="26.25" customHeight="1">
      <c r="A239" s="456"/>
      <c r="C239" s="168" t="s">
        <v>319</v>
      </c>
      <c r="D239" s="168"/>
      <c r="E239" s="169" t="s">
        <v>452</v>
      </c>
      <c r="F239" s="199">
        <f>F240</f>
        <v>1125</v>
      </c>
    </row>
    <row r="240" spans="2:6" ht="29.25" customHeight="1">
      <c r="B240" s="100"/>
      <c r="C240" s="126" t="s">
        <v>613</v>
      </c>
      <c r="D240" s="168"/>
      <c r="E240" s="169" t="s">
        <v>698</v>
      </c>
      <c r="F240" s="130">
        <f>F241</f>
        <v>1125</v>
      </c>
    </row>
    <row r="241" spans="1:6" ht="12.75">
      <c r="A241" s="457"/>
      <c r="B241" s="100"/>
      <c r="C241" s="126"/>
      <c r="D241" s="168" t="s">
        <v>188</v>
      </c>
      <c r="E241" s="169" t="s">
        <v>162</v>
      </c>
      <c r="F241" s="130">
        <v>1125</v>
      </c>
    </row>
    <row r="242" spans="1:6" ht="12.75">
      <c r="A242" s="457"/>
      <c r="B242" s="458">
        <v>1300</v>
      </c>
      <c r="C242" s="173"/>
      <c r="D242" s="293"/>
      <c r="E242" s="172" t="s">
        <v>556</v>
      </c>
      <c r="F242" s="136">
        <f>F243</f>
        <v>60.18</v>
      </c>
    </row>
    <row r="243" spans="1:6" ht="25.5">
      <c r="A243" s="457"/>
      <c r="B243" s="100">
        <v>1301</v>
      </c>
      <c r="C243" s="126"/>
      <c r="D243" s="168"/>
      <c r="E243" s="169" t="s">
        <v>557</v>
      </c>
      <c r="F243" s="130">
        <f>F244</f>
        <v>60.18</v>
      </c>
    </row>
    <row r="244" spans="1:6" ht="19.5" customHeight="1">
      <c r="A244" s="457"/>
      <c r="B244" s="100"/>
      <c r="C244" s="126" t="s">
        <v>390</v>
      </c>
      <c r="D244" s="168"/>
      <c r="E244" s="169" t="s">
        <v>305</v>
      </c>
      <c r="F244" s="130">
        <f>F245</f>
        <v>60.18</v>
      </c>
    </row>
    <row r="245" spans="1:6" ht="27" customHeight="1">
      <c r="A245" s="457"/>
      <c r="B245" s="100"/>
      <c r="C245" s="126" t="s">
        <v>552</v>
      </c>
      <c r="D245" s="168"/>
      <c r="E245" s="169" t="s">
        <v>554</v>
      </c>
      <c r="F245" s="130">
        <f>F246</f>
        <v>60.18</v>
      </c>
    </row>
    <row r="246" spans="1:6" ht="15.75" customHeight="1">
      <c r="A246" s="457"/>
      <c r="B246" s="100"/>
      <c r="C246" s="126"/>
      <c r="D246" s="168" t="s">
        <v>553</v>
      </c>
      <c r="E246" s="169" t="s">
        <v>555</v>
      </c>
      <c r="F246" s="130">
        <v>60.18</v>
      </c>
    </row>
    <row r="247" spans="1:6" ht="15.75" customHeight="1">
      <c r="A247" s="456"/>
      <c r="B247" s="456"/>
      <c r="C247" s="126"/>
      <c r="D247" s="126"/>
      <c r="E247" s="459" t="s">
        <v>165</v>
      </c>
      <c r="F247" s="241">
        <f>F228+F209+F145+F104+F90+F84+F9+F223+F242+F218+F204</f>
        <v>31706.6</v>
      </c>
    </row>
    <row r="248" ht="28.5" customHeight="1"/>
    <row r="278" ht="12.75" hidden="1"/>
    <row r="279" ht="12.75" hidden="1"/>
    <row r="280" ht="12.75" hidden="1"/>
  </sheetData>
  <sheetProtection/>
  <autoFilter ref="A6:L247"/>
  <mergeCells count="4">
    <mergeCell ref="A5:G5"/>
    <mergeCell ref="E1:F1"/>
    <mergeCell ref="E2:F2"/>
    <mergeCell ref="E3:F3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2020-12-18T05:06:41Z</cp:lastPrinted>
  <dcterms:created xsi:type="dcterms:W3CDTF">1996-10-08T23:32:33Z</dcterms:created>
  <dcterms:modified xsi:type="dcterms:W3CDTF">2020-12-22T03:19:19Z</dcterms:modified>
  <cp:category/>
  <cp:version/>
  <cp:contentType/>
  <cp:contentStatus/>
</cp:coreProperties>
</file>